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D6CE3A6-75D4-47F7-95C4-F71AFC4B446C}" xr6:coauthVersionLast="47" xr6:coauthVersionMax="47" xr10:uidLastSave="{00000000-0000-0000-0000-000000000000}"/>
  <bookViews>
    <workbookView xWindow="-120" yWindow="-120" windowWidth="29040" windowHeight="15720" activeTab="1" xr2:uid="{925B2202-3341-4A15-907A-DAA067BB0545}"/>
  </bookViews>
  <sheets>
    <sheet name="Hifisonix ax-Amplifier Cover " sheetId="4" r:id="rId1"/>
    <sheet name="Top Level BOM" sheetId="7" r:id="rId2"/>
    <sheet name="CCT Sheet 1" sheetId="1" r:id="rId3"/>
    <sheet name="CCT Sheet 2" sheetId="2" r:id="rId4"/>
    <sheet name="Spkr Prot Board" sheetId="8" r:id="rId5"/>
    <sheet name="APSU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7" l="1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7" i="8"/>
  <c r="G37" i="7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8" i="2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8" i="1"/>
  <c r="G8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6" i="7"/>
  <c r="G9" i="7"/>
  <c r="G39" i="7" l="1"/>
  <c r="K38" i="8"/>
  <c r="K61" i="2"/>
  <c r="K64" i="2" s="1"/>
  <c r="K42" i="1"/>
  <c r="K45" i="1" s="1"/>
  <c r="G44" i="7" l="1"/>
</calcChain>
</file>

<file path=xl/sharedStrings.xml><?xml version="1.0" encoding="utf-8"?>
<sst xmlns="http://schemas.openxmlformats.org/spreadsheetml/2006/main" count="782" uniqueCount="523">
  <si>
    <t>Item</t>
  </si>
  <si>
    <t>Count</t>
  </si>
  <si>
    <t>Label-Value</t>
  </si>
  <si>
    <t>Designation</t>
  </si>
  <si>
    <t>22uF BP</t>
  </si>
  <si>
    <t>22BP</t>
  </si>
  <si>
    <t>C1</t>
  </si>
  <si>
    <t>4.7uF FLM</t>
  </si>
  <si>
    <t>RAD.2WIMABOX</t>
  </si>
  <si>
    <t>C3,C27</t>
  </si>
  <si>
    <t>MSR 505-MKS2C044701M00KS</t>
  </si>
  <si>
    <t>100pF COG</t>
  </si>
  <si>
    <t>270pF COG</t>
  </si>
  <si>
    <t>0805B</t>
  </si>
  <si>
    <t>C5</t>
  </si>
  <si>
    <t>MSR 603-CC805JRNPO9BN271</t>
  </si>
  <si>
    <t>1uF 50V</t>
  </si>
  <si>
    <t>1206B</t>
  </si>
  <si>
    <t>C6,C8,C10,C11</t>
  </si>
  <si>
    <t>MSR 187-CL31B105KBHNFNE</t>
  </si>
  <si>
    <t>10uF 25V</t>
  </si>
  <si>
    <t>C9</t>
  </si>
  <si>
    <t>MSR 187-CL31B106KAHZW6E</t>
  </si>
  <si>
    <t>C22,C23</t>
  </si>
  <si>
    <t>1000uF 16V</t>
  </si>
  <si>
    <t>RB.2/.4</t>
  </si>
  <si>
    <t>C25,C26</t>
  </si>
  <si>
    <t>0805D</t>
  </si>
  <si>
    <t>D1,D4,D5,D6,D7,D8</t>
  </si>
  <si>
    <t>15V</t>
  </si>
  <si>
    <t>DIODE0.4</t>
  </si>
  <si>
    <t>D2,D3</t>
  </si>
  <si>
    <t>MSR 78-BZX85B15</t>
  </si>
  <si>
    <t>BC546B</t>
  </si>
  <si>
    <t>BC5XX</t>
  </si>
  <si>
    <t>Q4,Q5,Q9</t>
  </si>
  <si>
    <t>MSR 512-BC546BTA</t>
  </si>
  <si>
    <t>BC556B</t>
  </si>
  <si>
    <t>Q7,Q8,Q10</t>
  </si>
  <si>
    <t>MSR 512-BC556BTA</t>
  </si>
  <si>
    <t>2.2k</t>
  </si>
  <si>
    <t>AXIAL0.7</t>
  </si>
  <si>
    <t>R1,R43,R44</t>
  </si>
  <si>
    <t>1k var</t>
  </si>
  <si>
    <t>VR8</t>
  </si>
  <si>
    <t>R4</t>
  </si>
  <si>
    <t>MSR 81-PV36W102C01B00</t>
  </si>
  <si>
    <t>10k var</t>
  </si>
  <si>
    <t>R5</t>
  </si>
  <si>
    <t>MSR 81-PV36W103C01B00</t>
  </si>
  <si>
    <t>220k</t>
  </si>
  <si>
    <t>R8</t>
  </si>
  <si>
    <t>MSR 603-RT1206FRE07220KL</t>
  </si>
  <si>
    <t>MSR 603-RT1206FRE07270RL</t>
  </si>
  <si>
    <t>10k</t>
  </si>
  <si>
    <t>R11</t>
  </si>
  <si>
    <t>MSR 603-RT1206FRD0710KL</t>
  </si>
  <si>
    <t>R12</t>
  </si>
  <si>
    <t>MSR 603-RT1206FRE07330RL</t>
  </si>
  <si>
    <t>AXIAL0.5</t>
  </si>
  <si>
    <t>1.8k</t>
  </si>
  <si>
    <t>R16,R17</t>
  </si>
  <si>
    <t>MSR 603-RT1206FRE071K8L</t>
  </si>
  <si>
    <t>15k</t>
  </si>
  <si>
    <t>100k</t>
  </si>
  <si>
    <t>R27</t>
  </si>
  <si>
    <t>1k</t>
  </si>
  <si>
    <t>R31,R32,R69,R70</t>
  </si>
  <si>
    <t>1.8K</t>
  </si>
  <si>
    <t>R37</t>
  </si>
  <si>
    <t>1k  5W NI</t>
  </si>
  <si>
    <t>AXIAL1.1</t>
  </si>
  <si>
    <t>R38</t>
  </si>
  <si>
    <t>R39,R40,R49,R50</t>
  </si>
  <si>
    <t>4.7 1W</t>
  </si>
  <si>
    <t>R41</t>
  </si>
  <si>
    <t>R42,R45,R46</t>
  </si>
  <si>
    <t>OPA1642</t>
  </si>
  <si>
    <t>SMD8A</t>
  </si>
  <si>
    <t>U1</t>
  </si>
  <si>
    <t>MSR 595-OPA1642AIDR</t>
  </si>
  <si>
    <t>PACKAGE</t>
  </si>
  <si>
    <t>DESCRIPTION</t>
  </si>
  <si>
    <t>MSR 647-UES1V220MPM1TA</t>
  </si>
  <si>
    <t>also MSR 505-MKS24.7/63/5, MSR 505-MKS2C044701M00JO</t>
  </si>
  <si>
    <t>MSR 80-C0805C101JAGAUTO</t>
  </si>
  <si>
    <t>also MSR 603-AC805JRNPOYBN101, 81-GCM21A5C2E101JX1D</t>
  </si>
  <si>
    <t>Remarks</t>
  </si>
  <si>
    <t>Alternatives</t>
  </si>
  <si>
    <t>250 VDC</t>
  </si>
  <si>
    <t>MSR 771-BAS21J115</t>
  </si>
  <si>
    <t>MSR 80-ESK108M016AH2AA</t>
  </si>
  <si>
    <t>also  MSR 771-BAS516135</t>
  </si>
  <si>
    <t>also MSR 647-UVK1C102MPD, MSR 710-860020375017</t>
  </si>
  <si>
    <t>C4,C24</t>
  </si>
  <si>
    <t>R10,R14,R15,R83</t>
  </si>
  <si>
    <t>R30</t>
  </si>
  <si>
    <t>R36,R47,R48</t>
  </si>
  <si>
    <t>35V BIP Electrolytic</t>
  </si>
  <si>
    <t>220uF 6.3V</t>
  </si>
  <si>
    <t>RB.2/.1</t>
  </si>
  <si>
    <t>C2,C7</t>
  </si>
  <si>
    <t>C12,C13,C14,C15,C16,C28</t>
  </si>
  <si>
    <t>1000uF 50V</t>
  </si>
  <si>
    <t>RB.55/.2</t>
  </si>
  <si>
    <t>C17,C18,C19,C20</t>
  </si>
  <si>
    <t>0.1uF 250V</t>
  </si>
  <si>
    <t>RAD0.2/3/4</t>
  </si>
  <si>
    <t>MSR 505-MKS2F031001E00JA</t>
  </si>
  <si>
    <t>C21</t>
  </si>
  <si>
    <t>C29</t>
  </si>
  <si>
    <t>2.2uF 100V</t>
  </si>
  <si>
    <t>RAD0.2BOX2</t>
  </si>
  <si>
    <t>C30</t>
  </si>
  <si>
    <t>BAS21J</t>
  </si>
  <si>
    <t>BAS21H</t>
  </si>
  <si>
    <t>D4,D5</t>
  </si>
  <si>
    <t>1N5407</t>
  </si>
  <si>
    <t>DO27</t>
  </si>
  <si>
    <t>D6,D7</t>
  </si>
  <si>
    <t>D8</t>
  </si>
  <si>
    <t>1N4148</t>
  </si>
  <si>
    <t>D9</t>
  </si>
  <si>
    <t>MSR 576-52000001009</t>
  </si>
  <si>
    <t>8A</t>
  </si>
  <si>
    <t>INDUCTOR2</t>
  </si>
  <si>
    <t>L1</t>
  </si>
  <si>
    <t>BC847C</t>
  </si>
  <si>
    <t>BC8XX</t>
  </si>
  <si>
    <t>Q1,Q2</t>
  </si>
  <si>
    <t>Q3</t>
  </si>
  <si>
    <t>Q6,Q24</t>
  </si>
  <si>
    <t>KSA1381</t>
  </si>
  <si>
    <t>TO220HSINK</t>
  </si>
  <si>
    <t>MSR KSA1381ESTU</t>
  </si>
  <si>
    <t>Q11</t>
  </si>
  <si>
    <t>KSC3503</t>
  </si>
  <si>
    <t>Q12</t>
  </si>
  <si>
    <t>MJE15033</t>
  </si>
  <si>
    <t>TO220BV</t>
  </si>
  <si>
    <t>MSR 863-MJE15033G</t>
  </si>
  <si>
    <t>Q13</t>
  </si>
  <si>
    <t>MJE15032</t>
  </si>
  <si>
    <t>Q14</t>
  </si>
  <si>
    <t>NJW3281</t>
  </si>
  <si>
    <t>TO3PFLAT</t>
  </si>
  <si>
    <t>MSR 863-NJW3281G</t>
  </si>
  <si>
    <t>Q15,Q20,Q21,Q22</t>
  </si>
  <si>
    <t>NJW1302</t>
  </si>
  <si>
    <t>MSR 863-NJW1302G</t>
  </si>
  <si>
    <t>Q16,Q17,Q18,Q19</t>
  </si>
  <si>
    <t>2N7002</t>
  </si>
  <si>
    <t>Q23,Q25</t>
  </si>
  <si>
    <t>R2</t>
  </si>
  <si>
    <t>R3</t>
  </si>
  <si>
    <t>R6,R7</t>
  </si>
  <si>
    <t>22k</t>
  </si>
  <si>
    <t>R22</t>
  </si>
  <si>
    <t>47k</t>
  </si>
  <si>
    <t>R23</t>
  </si>
  <si>
    <t>4.7k</t>
  </si>
  <si>
    <t>R25,R76</t>
  </si>
  <si>
    <t>3.9K</t>
  </si>
  <si>
    <t>R26,R81</t>
  </si>
  <si>
    <t>10 5W</t>
  </si>
  <si>
    <t>R28</t>
  </si>
  <si>
    <t>2.2 3W</t>
  </si>
  <si>
    <t>MSR 660-MOSX3CT631R2R2J</t>
  </si>
  <si>
    <t>R29</t>
  </si>
  <si>
    <t>R33,R34,R35,R51</t>
  </si>
  <si>
    <t>R52</t>
  </si>
  <si>
    <t>R53,R55,R58,R59,R65,R66,R67,R68</t>
  </si>
  <si>
    <t>.33 5W</t>
  </si>
  <si>
    <t>RES7WUP</t>
  </si>
  <si>
    <t>R54,R56,R57,R60,R61,R62,R63,R64</t>
  </si>
  <si>
    <t>R74,R78</t>
  </si>
  <si>
    <t>R75</t>
  </si>
  <si>
    <t>4.7M</t>
  </si>
  <si>
    <t>R77</t>
  </si>
  <si>
    <t>Spkr ret</t>
  </si>
  <si>
    <t>SPADE</t>
  </si>
  <si>
    <t>U2,U3</t>
  </si>
  <si>
    <t>Vpos</t>
  </si>
  <si>
    <t>U4</t>
  </si>
  <si>
    <t>Vneg</t>
  </si>
  <si>
    <t>U7</t>
  </si>
  <si>
    <t>Spkr Out</t>
  </si>
  <si>
    <t>U8</t>
  </si>
  <si>
    <t>0V</t>
  </si>
  <si>
    <t>U9</t>
  </si>
  <si>
    <t>VO617A-2X017T</t>
  </si>
  <si>
    <t>DIP2WAYSMD</t>
  </si>
  <si>
    <t>MSR 78-VO617A-2X017T</t>
  </si>
  <si>
    <t>U10</t>
  </si>
  <si>
    <t>Ilim</t>
  </si>
  <si>
    <t>U11</t>
  </si>
  <si>
    <t>TLP191</t>
  </si>
  <si>
    <t>U12</t>
  </si>
  <si>
    <t>MSR 80-ESK227M6R3AC3AA  or MSR 80-ESE227M6R3AC3AA</t>
  </si>
  <si>
    <t>0.8uH</t>
  </si>
  <si>
    <t>MSR KSC3503DS</t>
  </si>
  <si>
    <t>MSR 80-ESH108M050AL4AA or MSR 667-ECA-1HM102B</t>
  </si>
  <si>
    <t>MSR 80-RSBCC4220Z310K or MSR 80-R82CC4220DQ70K</t>
  </si>
  <si>
    <t>MSR 512-1N4148</t>
  </si>
  <si>
    <t>F1,F2</t>
  </si>
  <si>
    <t>MSR 771-BC847C235</t>
  </si>
  <si>
    <t>MSR 757-T2N7002AKLM</t>
  </si>
  <si>
    <t>MSR 588-TWW5JR33E</t>
  </si>
  <si>
    <t>RS 788-2815 or MSR 571-1217861-1-CT</t>
  </si>
  <si>
    <t>VOM1271</t>
  </si>
  <si>
    <t>MSR 78-VOM1271T</t>
  </si>
  <si>
    <t>MSR 588-55J10RE or MSR 603-KHS500KBAX10RAA</t>
  </si>
  <si>
    <t>ax-Amplifier Power Amplifier Circuit Sheet 1 BOM</t>
  </si>
  <si>
    <t>ax-Amplifier Power Amplifier Circuit Sheet 2 BOM</t>
  </si>
  <si>
    <t>R18,R19</t>
  </si>
  <si>
    <t xml:space="preserve">SOIC Package </t>
  </si>
  <si>
    <t>Heatsink</t>
  </si>
  <si>
    <t>R24, R82</t>
  </si>
  <si>
    <t>6.3MM Male spade receptacle</t>
  </si>
  <si>
    <t>www.hifisonix.com</t>
  </si>
  <si>
    <t>ax-Amplifier BOM and  Supplementary Data Cover Sheet</t>
  </si>
  <si>
    <t>Release</t>
  </si>
  <si>
    <t>Initial release for publication</t>
  </si>
  <si>
    <t>R73,R79, R80</t>
  </si>
  <si>
    <t>D1,D2</t>
  </si>
  <si>
    <t>R1,R2</t>
  </si>
  <si>
    <t>U2</t>
  </si>
  <si>
    <t>U3</t>
  </si>
  <si>
    <t>V-</t>
  </si>
  <si>
    <t>V+</t>
  </si>
  <si>
    <t>MSR 532-513102B25</t>
  </si>
  <si>
    <t>Quantities are shown for 1 channel only.  Double quantities shown in the 'Count' column for a stereo amplifier</t>
  </si>
  <si>
    <t>D1</t>
  </si>
  <si>
    <t>U6</t>
  </si>
  <si>
    <t>10000uF 6.3V</t>
  </si>
  <si>
    <t>D4</t>
  </si>
  <si>
    <t>ax-Amplifier Power Amplifier Top Level BOM</t>
  </si>
  <si>
    <t>Order from www.hifisonix.com; 2oz copper, gold flashed THP, silk screened PCB</t>
  </si>
  <si>
    <t>Anti-Vandal Switch</t>
  </si>
  <si>
    <t>M3 Serrated lock washers</t>
  </si>
  <si>
    <t>T1 fuses 5 x 20mm 8A</t>
  </si>
  <si>
    <t>T1 fuses 5 x 20mm 3.15A</t>
  </si>
  <si>
    <t>for 120 VAC operation, use 5A T1 fuse</t>
  </si>
  <si>
    <t>Sets Speaker Terminals</t>
  </si>
  <si>
    <t>Amplifier feet plus mounting screws</t>
  </si>
  <si>
    <t>The feet must be at least 30mm high to raise the chassis up off the surface it is standing on for good airflow;  the standard Modushop feet are not high enough</t>
  </si>
  <si>
    <t>ON-OFF-ON toggle switch or bias selection</t>
  </si>
  <si>
    <t>Bi-colour LED COMMON ANODE</t>
  </si>
  <si>
    <t>RS 228-5770  or equivalent; Kingbright Pt# L-59EGW-CA. NOTE on my build I only brought one of the bias indicator LED's out to the front panel,so only used one bi-colour LED</t>
  </si>
  <si>
    <t xml:space="preserve">2.5mm^2  insulated wire </t>
  </si>
  <si>
    <t>Assorted colours for PSU wiring</t>
  </si>
  <si>
    <t>From Amplifier output to speaker protection board and to output terminals</t>
  </si>
  <si>
    <t>2 core 3mm screened cable</t>
  </si>
  <si>
    <t>For wiring from Neutrik XLR to amplifier input; From bias selection switch to amp modules; from bias indicator LED to amp module</t>
  </si>
  <si>
    <t xml:space="preserve">Neutrik Pt #NC3FAH1-D; Mouser 568-NC3FAH-L-1 or simular.  Note, this is a PCB mount receptacle; </t>
  </si>
  <si>
    <t>Neutrik XLR Female panel mount receptacles and associated mounting screws No. 2 x 1/3" self tappers pan head  (order separately)</t>
  </si>
  <si>
    <t xml:space="preserve">Insulated 6.3mm push on connectors 2.5mm^2 </t>
  </si>
  <si>
    <r>
      <t xml:space="preserve">DO NOT USE UNINSULATED PUSH ON CONNECTORS; </t>
    </r>
    <r>
      <rPr>
        <sz val="11"/>
        <rFont val="Calibri"/>
        <family val="2"/>
        <scheme val="minor"/>
      </rPr>
      <t>Associated crimp tools for these connectors are avaiable on Amazon for c. $25 and in the UK for about £20</t>
    </r>
  </si>
  <si>
    <t xml:space="preserve">Assorted heat-shrink sleeving </t>
  </si>
  <si>
    <t>5mm, 10mm 20mm</t>
  </si>
  <si>
    <t>Gorilla tape</t>
  </si>
  <si>
    <t>Cover the tops of the iSSDCB capacitors as these are at mains potential</t>
  </si>
  <si>
    <t>DiyAudio Delux 5U Chassis</t>
  </si>
  <si>
    <t>2.54mm Shorting link</t>
  </si>
  <si>
    <t>RS 251-8575 or equivalent; used for compensation selection and for class A test</t>
  </si>
  <si>
    <t>800VA low noise toroid transformer.  Tiger Toroids Pt# TT2641</t>
  </si>
  <si>
    <t>1T flux density, stabilized core, GOSS Band, interwinding screen, cloth bound, double vacuum impregnated, potted transformer; split 2 x 120VA primary,  2 x 31.8VAC @4.5A load secondary.  Order from Stephen Foster at tigertoroids(at)btinternet.com phone (44) 01379608868</t>
  </si>
  <si>
    <t>M3 x 12mm Machine screws</t>
  </si>
  <si>
    <t>TO3P heatsink insulators</t>
  </si>
  <si>
    <t>Thermally conductive heatsink insulation pad - various suppliers</t>
  </si>
  <si>
    <t>On my build I used CMC 878-M-G 100A gold plated terminals available in the UK from HiFi Collective  https://www.hificollective.co.uk/binding_posts/cmc-878-gold-plated-medium-speaker-posts.html. US builders can find suitable connectors at https://partsconnexion.com/</t>
  </si>
  <si>
    <t>1mm diamter solid core insulated  wire</t>
  </si>
  <si>
    <t>Used to make connections under the amplifier module PCB's</t>
  </si>
  <si>
    <t>R71</t>
  </si>
  <si>
    <t>Do NOT fit R72 at this stage.  See ax-Amp Build and Supplementary Data Presentation</t>
  </si>
  <si>
    <t>To mount PSU Board to chassis base plate</t>
  </si>
  <si>
    <t>M3 x 12mm Hex Brass Standoffs</t>
  </si>
  <si>
    <t>M3 x 20mm Hex Brass Standoffs</t>
  </si>
  <si>
    <t>To mount iSSDCB and Spkr Prot Board to Rear Panel</t>
  </si>
  <si>
    <t>M3 x 8mm machine screws BLACK</t>
  </si>
  <si>
    <t>M3 x 6mm Machine screws</t>
  </si>
  <si>
    <t>To mount iSSDCB and Spkr Prot Bd to chassis rear plate</t>
  </si>
  <si>
    <t>Mount 20mm hex brass standoffs to base plate.  These screw in from the bottom; mount TO220 and TO126 devices to PCB mount heatsink</t>
  </si>
  <si>
    <t>To mount PSU board to 20mm hex brass standoffs; mount amplifier PCB's to heatsinks</t>
  </si>
  <si>
    <t>5mm long plastic spacer to accept M3/M4 screw</t>
  </si>
  <si>
    <t>Used to mount the amplifier PCB to the heatsink.  Suitable RS part 
136-4226</t>
  </si>
  <si>
    <t>See assembly details for how the PSU board must be mounted; Use serrated washers on all PCB mounting.</t>
  </si>
  <si>
    <t>Chassis comes with pre-drilled heatsinks that accept the amplifier modules directly; European builders can order this directly from Modushop.com in Italy, specifting 'standard DiyAudio chassis heatsink drilling'; 450mm wide, 400mm deep, 210mm high</t>
  </si>
  <si>
    <t>Check</t>
  </si>
  <si>
    <t>☑</t>
  </si>
  <si>
    <t>MSR 603-RT1206FRE0715KL</t>
  </si>
  <si>
    <t>MSR 279-LR2F33R</t>
  </si>
  <si>
    <t>MSR 279-LR2F150R</t>
  </si>
  <si>
    <t>MSR 652-CR2512-F/4R70ELF</t>
  </si>
  <si>
    <t>MSR 279-LR2F15K</t>
  </si>
  <si>
    <t>MSR 279-LR2F2K2</t>
  </si>
  <si>
    <t>MSR 279-LR2F100K</t>
  </si>
  <si>
    <t>MSR 71-RN60D2700FTR</t>
  </si>
  <si>
    <t>MSR 603-MFR-50FRE52-1K</t>
  </si>
  <si>
    <t>MSR 603-MFR1WSFTF52-1K8</t>
  </si>
  <si>
    <t>MSR 603-MFR-50FRE52-22K</t>
  </si>
  <si>
    <t>MSR 603-MFR-50FRE52-47K</t>
  </si>
  <si>
    <t>MSR 603-MFR1WSFTF52-220K</t>
  </si>
  <si>
    <t>MSR 603-MFR1WSFTF52-4K7</t>
  </si>
  <si>
    <t>MSR 71-RN60D3901F</t>
  </si>
  <si>
    <t>71-RN60D68R0F</t>
  </si>
  <si>
    <t>MSR 603-HHV-50JR-52-4M7</t>
  </si>
  <si>
    <t>SMD Gate Driver</t>
  </si>
  <si>
    <t>MSR 863-1N5407RLG</t>
  </si>
  <si>
    <t>See winding detials in Assembly documentation</t>
  </si>
  <si>
    <t>This has gone obsolete</t>
  </si>
  <si>
    <t>Updated BOM to replace parts no longer available - specifically Xircon Resistors</t>
  </si>
  <si>
    <t xml:space="preserve">RS 448-0775 or equivalent.  Mount the switch centrally on the amplifier base 10mm back from the front plate.  </t>
  </si>
  <si>
    <t>Cost incl. VAT and duties where applicable</t>
  </si>
  <si>
    <t>ax-Amplifier PCB bundle - 2 x amp modules, PSU, Spket protect + iSSDCB</t>
  </si>
  <si>
    <t>Unit Price</t>
  </si>
  <si>
    <t xml:space="preserve">50mA DC rating, 220VAC safety rated; 12mm diameter. See RS or Mouser.  I used one with built in LED </t>
  </si>
  <si>
    <t>P199-840-1</t>
  </si>
  <si>
    <t>Total</t>
  </si>
  <si>
    <t>5mm speaker cable</t>
  </si>
  <si>
    <t>for stereo amp</t>
  </si>
  <si>
    <t>PSU 10mm Tranasformer support brace</t>
  </si>
  <si>
    <t xml:space="preserve">Supplied by Modushop to </t>
  </si>
  <si>
    <t xml:space="preserve"> </t>
  </si>
  <si>
    <t>Notes/Remarks</t>
  </si>
  <si>
    <t>33uF 16V</t>
  </si>
  <si>
    <t>MSR 710-860010372003</t>
  </si>
  <si>
    <t>4.7uF 100V</t>
  </si>
  <si>
    <t>MSR 80-ESK475M100AC3AA</t>
  </si>
  <si>
    <t>C2</t>
  </si>
  <si>
    <t>.022 50V</t>
  </si>
  <si>
    <t>RAD0.2</t>
  </si>
  <si>
    <t>MSR 594-K223K15X7RF5TL2</t>
  </si>
  <si>
    <t>C4</t>
  </si>
  <si>
    <t>680uF 6.3V</t>
  </si>
  <si>
    <t>MSR 647-UPW0J681MPD</t>
  </si>
  <si>
    <t>C5,C6</t>
  </si>
  <si>
    <t>1N4007</t>
  </si>
  <si>
    <t>MSR 833-1N4007-TP</t>
  </si>
  <si>
    <t>57V 1W</t>
  </si>
  <si>
    <t>MSR 78-1N4758A</t>
  </si>
  <si>
    <t>D3</t>
  </si>
  <si>
    <t>SPKR ON</t>
  </si>
  <si>
    <t>LED5</t>
  </si>
  <si>
    <t>MSR 859-LTL2R3KEK</t>
  </si>
  <si>
    <t>Use any general purpose 5mm diameter RED LED</t>
  </si>
  <si>
    <t>Latch</t>
  </si>
  <si>
    <t>SIP2</t>
  </si>
  <si>
    <t>Jumper with wire</t>
  </si>
  <si>
    <t>J1</t>
  </si>
  <si>
    <t>NDMOS</t>
  </si>
  <si>
    <t>TO220MOSFET</t>
  </si>
  <si>
    <t>Q1,Q2,Q3,Q4</t>
  </si>
  <si>
    <t>See slide 6 in presentation for some indicative mosfets</t>
  </si>
  <si>
    <t>1.2k</t>
  </si>
  <si>
    <t>MSR 293-1.2K-RC</t>
  </si>
  <si>
    <t>See table below - must be selected for your specific supply voltage</t>
  </si>
  <si>
    <t>56k</t>
  </si>
  <si>
    <t>MSR 293-56K-RC</t>
  </si>
  <si>
    <t>R3,R6,R8,R9</t>
  </si>
  <si>
    <t>39k</t>
  </si>
  <si>
    <t>MSR 293-39K-RC</t>
  </si>
  <si>
    <t>18k</t>
  </si>
  <si>
    <t>MSR 293-18K-RC</t>
  </si>
  <si>
    <t>MSR 293-1K-RC</t>
  </si>
  <si>
    <t>R7</t>
  </si>
  <si>
    <t>12k</t>
  </si>
  <si>
    <t>MSR 293-12K-RC</t>
  </si>
  <si>
    <t>R12,R13</t>
  </si>
  <si>
    <t>AXIAL0.6</t>
  </si>
  <si>
    <t>R10</t>
  </si>
  <si>
    <t>470 1W</t>
  </si>
  <si>
    <t>MSR 660-MOS1CT528R471J</t>
  </si>
  <si>
    <t>Mount 2-3 mm off the board and secure with RTV</t>
  </si>
  <si>
    <t>VOM127</t>
  </si>
  <si>
    <t>U1,U10</t>
  </si>
  <si>
    <t>TLP191 can be used as a pin for pin replacement</t>
  </si>
  <si>
    <t>Right Out</t>
  </si>
  <si>
    <t>MSR 571-1217861-1-CT</t>
  </si>
  <si>
    <t>Left Out</t>
  </si>
  <si>
    <t>AC Detect</t>
  </si>
  <si>
    <t>U5</t>
  </si>
  <si>
    <t>O/ Current Trip</t>
  </si>
  <si>
    <t>Left In</t>
  </si>
  <si>
    <t>UPC1237</t>
  </si>
  <si>
    <t>See Notes</t>
  </si>
  <si>
    <t>For UK and EU  builders, this device is available  from Cricklewood Electronics, London</t>
  </si>
  <si>
    <t>Right in</t>
  </si>
  <si>
    <t>SMD photocoupler; can also use TLP191</t>
  </si>
  <si>
    <t>MSR 637-DIT095N08</t>
  </si>
  <si>
    <t>5x20 F/Holder V2 clips</t>
  </si>
  <si>
    <t>Nameplate Brass</t>
  </si>
  <si>
    <t>Total - top level BOM only</t>
  </si>
  <si>
    <t>Items required for a full ax-Amplifier Build</t>
  </si>
  <si>
    <t>on board module fuses</t>
  </si>
  <si>
    <t>Basic Chassis 335.5 + Heatsink Drilling 75 +Rear panel Drilling 54.9 +shipping at 45 = £386 +20% VAT = £463.5 +Duty of 7% = £496;  Xchange rate for Euro taken at 1 Euro  = £0.83</t>
  </si>
  <si>
    <t>R11,R20, R21</t>
  </si>
  <si>
    <t>Updated BOM based on builder feedback</t>
  </si>
  <si>
    <r>
      <t xml:space="preserve">5W 1K </t>
    </r>
    <r>
      <rPr>
        <b/>
        <u/>
        <sz val="11"/>
        <color rgb="FFFF0000"/>
        <rFont val="Calibri"/>
        <family val="2"/>
        <scheme val="minor"/>
      </rPr>
      <t>non-inductive</t>
    </r>
    <r>
      <rPr>
        <b/>
        <sz val="11"/>
        <color rgb="FFFF0000"/>
        <rFont val="Calibri"/>
        <family val="2"/>
        <scheme val="minor"/>
      </rPr>
      <t xml:space="preserve"> wire wound!</t>
    </r>
  </si>
  <si>
    <t>High speed low capacitance diode mounted on diode carrier board. See slides 9~13 in main presentation for details</t>
  </si>
  <si>
    <t>1 issued per ax-Amplifier main PCB</t>
  </si>
  <si>
    <t>D1, D4~D8 diode carrier PCB board</t>
  </si>
  <si>
    <t>N/A</t>
  </si>
  <si>
    <t>2% or better only; do NOT use 5% or 10% parts</t>
  </si>
  <si>
    <t>IEC Switched, fused entry receptacle Bulgin part BVB01/Z0000/01</t>
  </si>
  <si>
    <t>This is the correct Bulgin IEC mains inlet receptacle.  Note the mounting holes are to the side of the unit:-</t>
  </si>
  <si>
    <t>MSR 161-BVB01/Z0000/01 or RS 352-1831</t>
  </si>
  <si>
    <t>68 pF COG</t>
  </si>
  <si>
    <t>MSR 80-C322C680JCG</t>
  </si>
  <si>
    <t>500VDC</t>
  </si>
  <si>
    <t>You can also use MSR 80-C323C680KAG5TA 250VDC</t>
  </si>
  <si>
    <t>MSR 863-MJE15032G</t>
  </si>
  <si>
    <t>Updated BOM to correct C22 and C23 error; corrected Q13 and Q14 Mouser Pt #'s</t>
  </si>
  <si>
    <t>MSR 71-NS5-1K or MSR  588-WNE1K0FET</t>
  </si>
  <si>
    <t>Change to 68uF for ax-Amplifier builds.  MSR 710-860240474004 or similar</t>
  </si>
  <si>
    <t xml:space="preserve">See the ax-Amplifier build doc </t>
  </si>
  <si>
    <t>New APSU BOM added and old PSU+ Inrush boards deprecated; other minor corrections</t>
  </si>
  <si>
    <t>Ref</t>
  </si>
  <si>
    <t>Qnty</t>
  </si>
  <si>
    <t>Value</t>
  </si>
  <si>
    <t>Mouser Part Number</t>
  </si>
  <si>
    <t>C1, C2</t>
  </si>
  <si>
    <t>MSR 647-UVR0J103MHD1TN</t>
  </si>
  <si>
    <t>Also MSR 667-ECA-0JM103B</t>
  </si>
  <si>
    <t>C3</t>
  </si>
  <si>
    <t>100uF 10V</t>
  </si>
  <si>
    <t>MSR 710-860020272005</t>
  </si>
  <si>
    <t>Also 80-ESK107M010AC3AA</t>
  </si>
  <si>
    <t>C4, C5, C6, C7</t>
  </si>
  <si>
    <t>22 000 uF 63V</t>
  </si>
  <si>
    <t>See Page 21 of Build guide for Pt#</t>
  </si>
  <si>
    <t>Diamter is 35mm with 10mm pin spacing</t>
  </si>
  <si>
    <t>C8, C9</t>
  </si>
  <si>
    <t>0.1uF 100V</t>
  </si>
  <si>
    <t>MSR 80-PHE426DJ6100JR05</t>
  </si>
  <si>
    <t>Also MSR 80-R82EC3100AA70K</t>
  </si>
  <si>
    <t>PB5008</t>
  </si>
  <si>
    <t>MSR 625-PB5008-E3/45</t>
  </si>
  <si>
    <t>D2</t>
  </si>
  <si>
    <t>MSR 637-1N4007GP</t>
  </si>
  <si>
    <t>Zener 10V 500mW</t>
  </si>
  <si>
    <t>MSR 637-ZPD10</t>
  </si>
  <si>
    <t>D4, D5</t>
  </si>
  <si>
    <t>See Build Doc Slide 15</t>
  </si>
  <si>
    <t>D6</t>
  </si>
  <si>
    <t>GPC40</t>
  </si>
  <si>
    <t>MSR 905-KBPC5006T</t>
  </si>
  <si>
    <t>Attention: This bidge rectifer is 10mm thick</t>
  </si>
  <si>
    <t>D7</t>
  </si>
  <si>
    <t>PWR+Bypass</t>
  </si>
  <si>
    <t>MSR 859-LTL-4224</t>
  </si>
  <si>
    <t>Red LED 5mm</t>
  </si>
  <si>
    <t>J2</t>
  </si>
  <si>
    <t>Live IN</t>
  </si>
  <si>
    <t>Spade PCB Mount 6.3mm  MSR 571-1217861-1-CT</t>
  </si>
  <si>
    <t>J3</t>
  </si>
  <si>
    <t>Live OUT</t>
  </si>
  <si>
    <t>J5</t>
  </si>
  <si>
    <t>Sec AC1E</t>
  </si>
  <si>
    <t>J6</t>
  </si>
  <si>
    <t>Sec AC2 S</t>
  </si>
  <si>
    <t>J8</t>
  </si>
  <si>
    <t>AC Det</t>
  </si>
  <si>
    <t>J9</t>
  </si>
  <si>
    <t>Spkr Prot V+</t>
  </si>
  <si>
    <t>J10</t>
  </si>
  <si>
    <t>Spkr Prot 0V</t>
  </si>
  <si>
    <t>J11, J12</t>
  </si>
  <si>
    <t>J13, J14, J15</t>
  </si>
  <si>
    <t>J16, J17</t>
  </si>
  <si>
    <t>J18</t>
  </si>
  <si>
    <t>PWRS2</t>
  </si>
  <si>
    <t>K1</t>
  </si>
  <si>
    <t>RTE424XXX</t>
  </si>
  <si>
    <t>For 240 VAC MSR 655-RT424730 and for 120VAC MSR 655-RT424615</t>
  </si>
  <si>
    <t>K2</t>
  </si>
  <si>
    <t>TE RT334024</t>
  </si>
  <si>
    <t>MSR 655-RT334024</t>
  </si>
  <si>
    <t>Q1</t>
  </si>
  <si>
    <t>SIHFL110TR-BE3</t>
  </si>
  <si>
    <t>MSR 511-STN1NF20</t>
  </si>
  <si>
    <t>Any 100-200V Standard level n-Channel MOSFET in SOT223-4 will work</t>
  </si>
  <si>
    <t>Q2, Q3</t>
  </si>
  <si>
    <t>MMBTA42</t>
  </si>
  <si>
    <t>MSR 863-MMBTA42LT3G</t>
  </si>
  <si>
    <t>R1, R3, R10</t>
  </si>
  <si>
    <t>MSR 603-AC1206FR-1310KL</t>
  </si>
  <si>
    <t>8.2k</t>
  </si>
  <si>
    <t>MSR 594-MBB02070C8201FCT</t>
  </si>
  <si>
    <t>R4, R5, R13</t>
  </si>
  <si>
    <t>1.5k</t>
  </si>
  <si>
    <t>MSR 603-MFR50SFTE52-1K5</t>
  </si>
  <si>
    <t>See notes in build doc for R4 and R5</t>
  </si>
  <si>
    <t>R6</t>
  </si>
  <si>
    <t>330k</t>
  </si>
  <si>
    <t>MSR 603-RC1206FR-10330KL</t>
  </si>
  <si>
    <t>150k</t>
  </si>
  <si>
    <t>MSR 603-RT1206FRE07150KL</t>
  </si>
  <si>
    <t>MSR 603-RT1206FRE13100RL</t>
  </si>
  <si>
    <t>R9</t>
  </si>
  <si>
    <t>MSR 708-RMCF1206FT47K0</t>
  </si>
  <si>
    <t>R11, R12</t>
  </si>
  <si>
    <t>MSR 603-RT1206FRE131KL</t>
  </si>
  <si>
    <t>R14</t>
  </si>
  <si>
    <t>MSR 603-RC1206FR-1033RL</t>
  </si>
  <si>
    <t>R15</t>
  </si>
  <si>
    <t>6.8k</t>
  </si>
  <si>
    <t>MSR 594-MBB02070C6801FCT</t>
  </si>
  <si>
    <t>TH1</t>
  </si>
  <si>
    <t>NTC Thermistor</t>
  </si>
  <si>
    <t>for 240VAC MSR 995-MS32-20010</t>
  </si>
  <si>
    <t>250J 32mm diamter device</t>
  </si>
  <si>
    <t>for 120VAC MSR 995-MS32-10015</t>
  </si>
  <si>
    <t>M4 x 12mm Hex Brass Standoffs</t>
  </si>
  <si>
    <t>MSR 710-970130474</t>
  </si>
  <si>
    <t>M4 x Lock Washers</t>
  </si>
  <si>
    <t>Amazon</t>
  </si>
  <si>
    <t>M4 x 6mm machine head screws</t>
  </si>
  <si>
    <t>October 2026</t>
  </si>
  <si>
    <t>Item #</t>
  </si>
  <si>
    <t>See the APSU Build doc for further information</t>
  </si>
  <si>
    <t>Gorilla tape (to insulate top of DC blocking capacitors)</t>
  </si>
  <si>
    <t>Hifisonix APSU 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</si>
</sst>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 Narrow"/>
      <family val="2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222222"/>
      <name val="Calibri"/>
      <family val="2"/>
    </font>
    <font>
      <b/>
      <u/>
      <sz val="14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7" fillId="0" borderId="0" xfId="1"/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2" borderId="0" xfId="0" applyFont="1" applyFill="1"/>
    <xf numFmtId="164" fontId="0" fillId="0" borderId="0" xfId="0" applyNumberFormat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2" fillId="3" borderId="0" xfId="0" applyFont="1" applyFill="1" applyAlignment="1">
      <alignment horizontal="center"/>
    </xf>
    <xf numFmtId="0" fontId="12" fillId="3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0" fontId="13" fillId="4" borderId="0" xfId="0" applyFont="1" applyFill="1"/>
    <xf numFmtId="0" fontId="11" fillId="0" borderId="0" xfId="0" applyFont="1"/>
    <xf numFmtId="0" fontId="11" fillId="0" borderId="0" xfId="0" applyFont="1" applyAlignment="1">
      <alignment horizontal="center"/>
    </xf>
    <xf numFmtId="0" fontId="7" fillId="0" borderId="0" xfId="1" applyAlignment="1">
      <alignment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17" fontId="5" fillId="0" borderId="0" xfId="0" quotePrefix="1" applyNumberFormat="1" applyFont="1" applyAlignment="1">
      <alignment horizontal="center"/>
    </xf>
    <xf numFmtId="17" fontId="16" fillId="0" borderId="0" xfId="1" quotePrefix="1" applyNumberFormat="1" applyFont="1" applyAlignment="1">
      <alignment horizontal="center"/>
    </xf>
    <xf numFmtId="0" fontId="16" fillId="0" borderId="0" xfId="1" applyFont="1" applyAlignment="1">
      <alignment horizontal="center"/>
    </xf>
    <xf numFmtId="0" fontId="8" fillId="0" borderId="0" xfId="0" quotePrefix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164" fontId="17" fillId="0" borderId="0" xfId="1" applyNumberFormat="1" applyFont="1" applyAlignment="1">
      <alignment horizontal="center"/>
    </xf>
    <xf numFmtId="0" fontId="17" fillId="0" borderId="0" xfId="1" applyFont="1" applyAlignment="1"/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43</xdr:row>
      <xdr:rowOff>0</xdr:rowOff>
    </xdr:from>
    <xdr:to>
      <xdr:col>4</xdr:col>
      <xdr:colOff>2236406</xdr:colOff>
      <xdr:row>60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18020-B6D6-703D-F991-3F200ED2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4392275"/>
          <a:ext cx="6836980" cy="33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ifisonix.com/wp-content/uploads/2026/10/ax-Amp-Build-and-Supplementary-Data-Presentation-Jan-2026-Updat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cs.rs-online.com/daca/A700000011109272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ifisonix.com/wp-content/uploads/2026/07/APSU-July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0046-6B0C-468C-84DC-CE727AB47C18}">
  <dimension ref="A2:N16"/>
  <sheetViews>
    <sheetView workbookViewId="0">
      <selection activeCell="F21" sqref="F21"/>
    </sheetView>
  </sheetViews>
  <sheetFormatPr defaultRowHeight="15" x14ac:dyDescent="0.25"/>
  <cols>
    <col min="5" max="5" width="20.85546875" style="18" customWidth="1"/>
    <col min="6" max="6" width="81.85546875" customWidth="1"/>
    <col min="14" max="14" width="24.140625" customWidth="1"/>
  </cols>
  <sheetData>
    <row r="2" spans="1:14" ht="46.5" x14ac:dyDescent="0.7">
      <c r="A2" s="6"/>
      <c r="E2" s="42" t="s">
        <v>219</v>
      </c>
      <c r="F2" s="43"/>
      <c r="G2" s="43"/>
      <c r="H2" s="43"/>
      <c r="I2" s="43"/>
      <c r="J2" s="43"/>
      <c r="K2" s="43"/>
      <c r="L2" s="43"/>
      <c r="M2" s="43"/>
      <c r="N2" s="43"/>
    </row>
    <row r="3" spans="1:14" ht="26.25" x14ac:dyDescent="0.4">
      <c r="E3" s="44" t="s">
        <v>220</v>
      </c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25">
      <c r="E4" s="45"/>
      <c r="F4" s="45"/>
      <c r="G4" s="45"/>
      <c r="H4" s="45"/>
      <c r="I4" s="45"/>
      <c r="J4" s="45"/>
      <c r="K4" s="45"/>
      <c r="L4" s="45"/>
      <c r="M4" s="45"/>
      <c r="N4" s="45"/>
    </row>
    <row r="6" spans="1:14" x14ac:dyDescent="0.25">
      <c r="E6" s="19" t="s">
        <v>221</v>
      </c>
      <c r="F6" s="17" t="s">
        <v>87</v>
      </c>
    </row>
    <row r="7" spans="1:14" x14ac:dyDescent="0.25">
      <c r="E7" s="18">
        <v>45201</v>
      </c>
      <c r="F7" t="s">
        <v>222</v>
      </c>
    </row>
    <row r="8" spans="1:14" x14ac:dyDescent="0.25">
      <c r="E8" s="18">
        <v>45607</v>
      </c>
      <c r="F8" t="s">
        <v>311</v>
      </c>
    </row>
    <row r="9" spans="1:14" x14ac:dyDescent="0.25">
      <c r="E9" s="18">
        <v>45727</v>
      </c>
      <c r="F9" t="s">
        <v>397</v>
      </c>
    </row>
    <row r="10" spans="1:14" x14ac:dyDescent="0.25">
      <c r="E10" s="18">
        <v>45733</v>
      </c>
      <c r="F10" t="s">
        <v>412</v>
      </c>
    </row>
    <row r="11" spans="1:14" x14ac:dyDescent="0.25">
      <c r="E11" s="18">
        <v>46305</v>
      </c>
      <c r="F11" t="s">
        <v>416</v>
      </c>
    </row>
    <row r="16" spans="1:14" ht="21" x14ac:dyDescent="0.35">
      <c r="E16" s="46" t="s">
        <v>415</v>
      </c>
      <c r="F16" s="47"/>
      <c r="G16" s="47"/>
      <c r="H16" s="47"/>
      <c r="I16" s="47"/>
    </row>
  </sheetData>
  <mergeCells count="4">
    <mergeCell ref="E2:N2"/>
    <mergeCell ref="E3:N3"/>
    <mergeCell ref="E4:N4"/>
    <mergeCell ref="E16:I16"/>
  </mergeCells>
  <hyperlinks>
    <hyperlink ref="E16:I16" r:id="rId1" display="See the ax-Amplifier build doc " xr:uid="{5B8A7705-426B-4BB2-B766-5E1B77B10FED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D3FA-40E7-4CD5-9526-6C2DD1746A43}">
  <dimension ref="B2:H44"/>
  <sheetViews>
    <sheetView tabSelected="1" workbookViewId="0">
      <selection activeCell="E75" sqref="E75"/>
    </sheetView>
  </sheetViews>
  <sheetFormatPr defaultRowHeight="15" x14ac:dyDescent="0.25"/>
  <cols>
    <col min="2" max="2" width="12.28515625" style="9" customWidth="1"/>
    <col min="3" max="3" width="19.5703125" style="9" customWidth="1"/>
    <col min="4" max="4" width="37.140625" style="7" customWidth="1"/>
    <col min="5" max="5" width="69.28515625" style="5" customWidth="1"/>
    <col min="6" max="6" width="10" style="9" customWidth="1"/>
    <col min="7" max="7" width="27.42578125" style="9" customWidth="1"/>
    <col min="8" max="8" width="63.85546875" style="5" customWidth="1"/>
    <col min="9" max="11" width="63.85546875" customWidth="1"/>
  </cols>
  <sheetData>
    <row r="2" spans="2:8" ht="34.5" customHeight="1" x14ac:dyDescent="0.25">
      <c r="C2" s="48" t="s">
        <v>236</v>
      </c>
      <c r="D2" s="49"/>
      <c r="E2" s="49"/>
      <c r="F2" s="1"/>
    </row>
    <row r="3" spans="2:8" ht="33.75" customHeight="1" x14ac:dyDescent="0.25">
      <c r="C3" s="50" t="s">
        <v>393</v>
      </c>
      <c r="D3" s="45"/>
      <c r="E3" s="45"/>
    </row>
    <row r="7" spans="2:8" ht="30" x14ac:dyDescent="0.25">
      <c r="B7" s="10" t="s">
        <v>0</v>
      </c>
      <c r="C7" s="10" t="s">
        <v>1</v>
      </c>
      <c r="D7" s="8" t="s">
        <v>82</v>
      </c>
      <c r="E7" s="8" t="s">
        <v>87</v>
      </c>
      <c r="F7" s="10" t="s">
        <v>315</v>
      </c>
      <c r="G7" s="10" t="s">
        <v>313</v>
      </c>
      <c r="H7" s="20" t="s">
        <v>324</v>
      </c>
    </row>
    <row r="8" spans="2:8" ht="60" x14ac:dyDescent="0.25">
      <c r="B8" s="9">
        <v>1</v>
      </c>
      <c r="C8" s="9">
        <v>1</v>
      </c>
      <c r="D8" s="7" t="s">
        <v>262</v>
      </c>
      <c r="E8" s="7" t="s">
        <v>287</v>
      </c>
      <c r="F8" s="9">
        <v>543.9</v>
      </c>
      <c r="G8" s="9">
        <f>F8*C8</f>
        <v>543.9</v>
      </c>
      <c r="H8" s="5" t="s">
        <v>395</v>
      </c>
    </row>
    <row r="9" spans="2:8" ht="60" x14ac:dyDescent="0.25">
      <c r="B9" s="9">
        <v>2</v>
      </c>
      <c r="C9" s="9">
        <v>1</v>
      </c>
      <c r="D9" s="7" t="s">
        <v>265</v>
      </c>
      <c r="E9" s="7" t="s">
        <v>266</v>
      </c>
      <c r="F9" s="9">
        <v>138</v>
      </c>
      <c r="G9" s="9">
        <f>F9*C9</f>
        <v>138</v>
      </c>
    </row>
    <row r="10" spans="2:8" ht="30" x14ac:dyDescent="0.25">
      <c r="B10" s="9">
        <v>3</v>
      </c>
      <c r="C10" s="9">
        <v>1</v>
      </c>
      <c r="D10" s="7" t="s">
        <v>314</v>
      </c>
      <c r="E10" s="5" t="s">
        <v>237</v>
      </c>
      <c r="F10" s="9">
        <v>111.6</v>
      </c>
      <c r="G10" s="9">
        <f t="shared" ref="G10:G37" si="0">F10*C10</f>
        <v>111.6</v>
      </c>
    </row>
    <row r="11" spans="2:8" ht="60" x14ac:dyDescent="0.25">
      <c r="B11" s="9">
        <v>4</v>
      </c>
      <c r="C11" s="9">
        <v>2</v>
      </c>
      <c r="D11" s="7" t="s">
        <v>255</v>
      </c>
      <c r="E11" s="5" t="s">
        <v>254</v>
      </c>
      <c r="F11" s="9">
        <v>4.82</v>
      </c>
      <c r="G11" s="9">
        <f t="shared" si="0"/>
        <v>9.64</v>
      </c>
    </row>
    <row r="12" spans="2:8" ht="30" x14ac:dyDescent="0.25">
      <c r="B12" s="9">
        <v>5</v>
      </c>
      <c r="C12" s="9">
        <v>1</v>
      </c>
      <c r="D12" s="7" t="s">
        <v>238</v>
      </c>
      <c r="E12" s="5" t="s">
        <v>316</v>
      </c>
      <c r="F12" s="9">
        <v>12.35</v>
      </c>
      <c r="G12" s="9">
        <f t="shared" si="0"/>
        <v>12.35</v>
      </c>
      <c r="H12" s="31" t="s">
        <v>317</v>
      </c>
    </row>
    <row r="13" spans="2:8" ht="30" x14ac:dyDescent="0.25">
      <c r="B13" s="9">
        <v>6</v>
      </c>
      <c r="C13" s="9">
        <v>4</v>
      </c>
      <c r="D13" s="7" t="s">
        <v>263</v>
      </c>
      <c r="E13" s="5" t="s">
        <v>264</v>
      </c>
      <c r="F13" s="9">
        <v>0.06</v>
      </c>
      <c r="G13" s="9">
        <f t="shared" si="0"/>
        <v>0.24</v>
      </c>
    </row>
    <row r="14" spans="2:8" x14ac:dyDescent="0.25">
      <c r="B14" s="9">
        <v>7</v>
      </c>
      <c r="C14" s="9">
        <v>8</v>
      </c>
      <c r="D14" s="7" t="s">
        <v>277</v>
      </c>
      <c r="E14" s="7" t="s">
        <v>275</v>
      </c>
      <c r="F14" s="9">
        <v>0.41</v>
      </c>
      <c r="G14" s="9">
        <f t="shared" si="0"/>
        <v>3.28</v>
      </c>
    </row>
    <row r="15" spans="2:8" x14ac:dyDescent="0.25">
      <c r="B15" s="9">
        <v>8</v>
      </c>
      <c r="C15" s="9">
        <v>8</v>
      </c>
      <c r="D15" s="7" t="s">
        <v>276</v>
      </c>
      <c r="E15" s="7" t="s">
        <v>278</v>
      </c>
      <c r="F15" s="9">
        <v>0.4</v>
      </c>
      <c r="G15" s="9">
        <f t="shared" si="0"/>
        <v>3.2</v>
      </c>
    </row>
    <row r="16" spans="2:8" ht="30" x14ac:dyDescent="0.25">
      <c r="B16" s="9">
        <v>9</v>
      </c>
      <c r="C16" s="9">
        <v>8</v>
      </c>
      <c r="D16" s="7" t="s">
        <v>284</v>
      </c>
      <c r="E16" s="7" t="s">
        <v>285</v>
      </c>
      <c r="F16" s="9">
        <v>7.0000000000000007E-2</v>
      </c>
      <c r="G16" s="9">
        <f t="shared" si="0"/>
        <v>0.56000000000000005</v>
      </c>
    </row>
    <row r="17" spans="2:7" ht="30" x14ac:dyDescent="0.25">
      <c r="B17" s="9">
        <v>10</v>
      </c>
      <c r="C17" s="9">
        <v>50</v>
      </c>
      <c r="D17" s="7" t="s">
        <v>239</v>
      </c>
      <c r="E17" s="5" t="s">
        <v>286</v>
      </c>
      <c r="F17" s="9">
        <v>0.02</v>
      </c>
      <c r="G17" s="9">
        <f t="shared" si="0"/>
        <v>1</v>
      </c>
    </row>
    <row r="18" spans="2:7" x14ac:dyDescent="0.25">
      <c r="B18" s="9">
        <v>11</v>
      </c>
      <c r="C18" s="9">
        <v>4</v>
      </c>
      <c r="D18" s="7" t="s">
        <v>240</v>
      </c>
      <c r="E18" s="7" t="s">
        <v>394</v>
      </c>
      <c r="F18" s="9">
        <v>0.34699999999999998</v>
      </c>
      <c r="G18" s="9">
        <f t="shared" si="0"/>
        <v>1.3879999999999999</v>
      </c>
    </row>
    <row r="19" spans="2:7" x14ac:dyDescent="0.25">
      <c r="B19" s="9">
        <v>12</v>
      </c>
      <c r="C19" s="9">
        <v>2</v>
      </c>
      <c r="D19" s="7" t="s">
        <v>241</v>
      </c>
      <c r="E19" s="7" t="s">
        <v>242</v>
      </c>
      <c r="F19" s="9">
        <v>0.38500000000000001</v>
      </c>
      <c r="G19" s="9">
        <f t="shared" si="0"/>
        <v>0.77</v>
      </c>
    </row>
    <row r="20" spans="2:7" ht="30" x14ac:dyDescent="0.25">
      <c r="B20" s="9">
        <v>13</v>
      </c>
      <c r="C20" s="9">
        <v>1</v>
      </c>
      <c r="D20" s="7" t="s">
        <v>404</v>
      </c>
      <c r="E20" s="5" t="s">
        <v>406</v>
      </c>
      <c r="F20" s="9">
        <v>16.52</v>
      </c>
      <c r="G20" s="9">
        <f t="shared" si="0"/>
        <v>16.52</v>
      </c>
    </row>
    <row r="21" spans="2:7" ht="75" x14ac:dyDescent="0.25">
      <c r="B21" s="9">
        <v>14</v>
      </c>
      <c r="C21" s="9">
        <v>2</v>
      </c>
      <c r="D21" s="7" t="s">
        <v>243</v>
      </c>
      <c r="E21" s="5" t="s">
        <v>270</v>
      </c>
      <c r="F21" s="9">
        <v>22</v>
      </c>
      <c r="G21" s="9">
        <f t="shared" si="0"/>
        <v>44</v>
      </c>
    </row>
    <row r="22" spans="2:7" ht="45" x14ac:dyDescent="0.25">
      <c r="B22" s="9">
        <v>15</v>
      </c>
      <c r="C22" s="9">
        <v>4</v>
      </c>
      <c r="D22" s="7" t="s">
        <v>244</v>
      </c>
      <c r="E22" s="5" t="s">
        <v>245</v>
      </c>
      <c r="F22" s="9">
        <v>2.4900000000000002</v>
      </c>
      <c r="G22" s="9">
        <f t="shared" si="0"/>
        <v>9.9600000000000009</v>
      </c>
    </row>
    <row r="23" spans="2:7" ht="30" x14ac:dyDescent="0.25">
      <c r="B23" s="9">
        <v>16</v>
      </c>
      <c r="C23" s="9">
        <v>1</v>
      </c>
      <c r="D23" s="7" t="s">
        <v>246</v>
      </c>
      <c r="E23" s="5" t="s">
        <v>312</v>
      </c>
      <c r="F23" s="9">
        <v>3.75</v>
      </c>
      <c r="G23" s="9">
        <f t="shared" si="0"/>
        <v>3.75</v>
      </c>
    </row>
    <row r="24" spans="2:7" ht="45" x14ac:dyDescent="0.25">
      <c r="B24" s="9">
        <v>17</v>
      </c>
      <c r="C24" s="9">
        <v>1</v>
      </c>
      <c r="D24" s="7" t="s">
        <v>247</v>
      </c>
      <c r="E24" s="5" t="s">
        <v>248</v>
      </c>
      <c r="F24" s="9">
        <v>0.53</v>
      </c>
      <c r="G24" s="9">
        <f t="shared" si="0"/>
        <v>0.53</v>
      </c>
    </row>
    <row r="25" spans="2:7" x14ac:dyDescent="0.25">
      <c r="B25" s="9">
        <v>18</v>
      </c>
      <c r="C25" s="9">
        <v>1</v>
      </c>
      <c r="D25" s="7" t="s">
        <v>249</v>
      </c>
      <c r="E25" s="5" t="s">
        <v>250</v>
      </c>
      <c r="F25" s="9">
        <v>2</v>
      </c>
      <c r="G25" s="9">
        <f t="shared" si="0"/>
        <v>2</v>
      </c>
    </row>
    <row r="26" spans="2:7" x14ac:dyDescent="0.25">
      <c r="B26" s="9">
        <v>19</v>
      </c>
      <c r="C26" s="9">
        <v>1</v>
      </c>
      <c r="D26" s="7" t="s">
        <v>319</v>
      </c>
      <c r="E26" s="5" t="s">
        <v>251</v>
      </c>
      <c r="F26" s="9">
        <v>4</v>
      </c>
      <c r="G26" s="9">
        <f t="shared" si="0"/>
        <v>4</v>
      </c>
    </row>
    <row r="27" spans="2:7" ht="30" x14ac:dyDescent="0.25">
      <c r="B27" s="9">
        <v>20</v>
      </c>
      <c r="C27" s="9">
        <v>4</v>
      </c>
      <c r="D27" s="7" t="s">
        <v>252</v>
      </c>
      <c r="E27" s="5" t="s">
        <v>253</v>
      </c>
      <c r="F27" s="9">
        <v>0.3</v>
      </c>
      <c r="G27" s="9">
        <f t="shared" si="0"/>
        <v>1.2</v>
      </c>
    </row>
    <row r="28" spans="2:7" ht="45" x14ac:dyDescent="0.25">
      <c r="B28" s="9">
        <v>21</v>
      </c>
      <c r="C28" s="9">
        <v>56</v>
      </c>
      <c r="D28" s="7" t="s">
        <v>256</v>
      </c>
      <c r="E28" s="11" t="s">
        <v>257</v>
      </c>
      <c r="F28" s="32">
        <v>0.11</v>
      </c>
      <c r="G28" s="9">
        <f t="shared" si="0"/>
        <v>6.16</v>
      </c>
    </row>
    <row r="29" spans="2:7" x14ac:dyDescent="0.25">
      <c r="B29" s="9">
        <v>22</v>
      </c>
      <c r="C29" s="9">
        <v>1</v>
      </c>
      <c r="D29" s="7" t="s">
        <v>258</v>
      </c>
      <c r="E29" s="5" t="s">
        <v>259</v>
      </c>
      <c r="F29" s="9">
        <v>2.5</v>
      </c>
      <c r="G29" s="9">
        <f t="shared" si="0"/>
        <v>2.5</v>
      </c>
    </row>
    <row r="30" spans="2:7" x14ac:dyDescent="0.25">
      <c r="B30" s="9">
        <v>23</v>
      </c>
      <c r="C30" s="9">
        <v>1</v>
      </c>
      <c r="D30" s="7" t="s">
        <v>260</v>
      </c>
      <c r="E30" s="5" t="s">
        <v>261</v>
      </c>
      <c r="F30" s="9">
        <v>0</v>
      </c>
      <c r="G30" s="9">
        <f t="shared" si="0"/>
        <v>0</v>
      </c>
    </row>
    <row r="31" spans="2:7" ht="30" x14ac:dyDescent="0.25">
      <c r="B31" s="9">
        <v>24</v>
      </c>
      <c r="C31" s="9">
        <v>32</v>
      </c>
      <c r="D31" s="7" t="s">
        <v>267</v>
      </c>
      <c r="E31" s="5" t="s">
        <v>283</v>
      </c>
      <c r="F31" s="9">
        <v>0.06</v>
      </c>
      <c r="G31" s="9">
        <f t="shared" si="0"/>
        <v>1.92</v>
      </c>
    </row>
    <row r="32" spans="2:7" x14ac:dyDescent="0.25">
      <c r="B32" s="9">
        <v>25</v>
      </c>
      <c r="C32" s="9">
        <v>16</v>
      </c>
      <c r="D32" s="7" t="s">
        <v>280</v>
      </c>
      <c r="E32" s="5" t="s">
        <v>281</v>
      </c>
      <c r="F32" s="9">
        <v>4.4999999999999998E-2</v>
      </c>
      <c r="G32" s="9">
        <f t="shared" si="0"/>
        <v>0.72</v>
      </c>
    </row>
    <row r="33" spans="2:7" ht="30" x14ac:dyDescent="0.25">
      <c r="B33" s="9">
        <v>26</v>
      </c>
      <c r="C33" s="9">
        <v>12</v>
      </c>
      <c r="D33" s="7" t="s">
        <v>279</v>
      </c>
      <c r="E33" s="5" t="s">
        <v>282</v>
      </c>
      <c r="F33" s="9">
        <v>4.8000000000000001E-2</v>
      </c>
      <c r="G33" s="9">
        <f t="shared" si="0"/>
        <v>0.57600000000000007</v>
      </c>
    </row>
    <row r="34" spans="2:7" x14ac:dyDescent="0.25">
      <c r="B34" s="9">
        <v>27</v>
      </c>
      <c r="C34" s="9">
        <v>8</v>
      </c>
      <c r="D34" s="7" t="s">
        <v>268</v>
      </c>
      <c r="E34" s="5" t="s">
        <v>269</v>
      </c>
      <c r="F34" s="9">
        <v>0.2</v>
      </c>
      <c r="G34" s="9">
        <f t="shared" si="0"/>
        <v>1.6</v>
      </c>
    </row>
    <row r="35" spans="2:7" x14ac:dyDescent="0.25">
      <c r="C35" s="9">
        <v>1</v>
      </c>
      <c r="E35" s="5" t="s">
        <v>391</v>
      </c>
      <c r="F35" s="9">
        <v>30</v>
      </c>
      <c r="G35" s="9">
        <f t="shared" si="0"/>
        <v>30</v>
      </c>
    </row>
    <row r="36" spans="2:7" x14ac:dyDescent="0.25">
      <c r="B36" s="9">
        <v>28</v>
      </c>
      <c r="C36" s="9">
        <v>0</v>
      </c>
      <c r="D36" s="7" t="s">
        <v>271</v>
      </c>
      <c r="E36" s="5" t="s">
        <v>272</v>
      </c>
      <c r="F36" s="9">
        <v>0</v>
      </c>
      <c r="G36" s="9">
        <f t="shared" si="0"/>
        <v>0</v>
      </c>
    </row>
    <row r="37" spans="2:7" x14ac:dyDescent="0.25">
      <c r="B37" s="9">
        <v>29</v>
      </c>
      <c r="C37" s="9">
        <v>1</v>
      </c>
      <c r="D37" s="7" t="s">
        <v>321</v>
      </c>
      <c r="E37" s="5" t="s">
        <v>322</v>
      </c>
      <c r="F37" s="9">
        <v>72</v>
      </c>
      <c r="G37" s="9">
        <f t="shared" si="0"/>
        <v>72</v>
      </c>
    </row>
    <row r="38" spans="2:7" x14ac:dyDescent="0.25">
      <c r="B38" s="9" t="s">
        <v>323</v>
      </c>
    </row>
    <row r="39" spans="2:7" x14ac:dyDescent="0.25">
      <c r="E39" s="5" t="s">
        <v>392</v>
      </c>
      <c r="G39" s="9">
        <f>SUM(G8:G37)</f>
        <v>1023.364</v>
      </c>
    </row>
    <row r="41" spans="2:7" x14ac:dyDescent="0.25">
      <c r="E41" s="7"/>
    </row>
    <row r="42" spans="2:7" x14ac:dyDescent="0.25">
      <c r="B42" s="51" t="s">
        <v>405</v>
      </c>
      <c r="C42" s="51"/>
      <c r="D42" s="51"/>
      <c r="E42" s="51"/>
    </row>
    <row r="44" spans="2:7" x14ac:dyDescent="0.25">
      <c r="G44" s="9" t="e">
        <f>G39+('CCT Sheet 1'!K45+'CCT Sheet 2'!K64+#REF!+#REF!)+'Spkr Prot Board'!K38</f>
        <v>#REF!</v>
      </c>
    </row>
  </sheetData>
  <mergeCells count="3">
    <mergeCell ref="C2:E2"/>
    <mergeCell ref="C3:E3"/>
    <mergeCell ref="B42:E42"/>
  </mergeCells>
  <hyperlinks>
    <hyperlink ref="H12" r:id="rId1" display="https://docs.rs-online.com/daca/A700000011109272.pdf" xr:uid="{C5733428-7F69-4E68-87BD-07B991C45D1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37A2-B015-40D6-B4E1-05501B98E244}">
  <sheetPr>
    <pageSetUpPr fitToPage="1"/>
  </sheetPr>
  <dimension ref="B2:N45"/>
  <sheetViews>
    <sheetView workbookViewId="0">
      <selection activeCell="G35" sqref="G35"/>
    </sheetView>
  </sheetViews>
  <sheetFormatPr defaultRowHeight="15" x14ac:dyDescent="0.25"/>
  <cols>
    <col min="2" max="2" width="9.7109375" style="1" customWidth="1"/>
    <col min="3" max="3" width="11.42578125" style="1" customWidth="1"/>
    <col min="4" max="4" width="6.140625" style="1" customWidth="1"/>
    <col min="5" max="5" width="14.85546875" style="3" customWidth="1"/>
    <col min="6" max="6" width="20.85546875" style="3" customWidth="1"/>
    <col min="7" max="7" width="40.85546875" style="3" customWidth="1"/>
    <col min="8" max="8" width="22.28515625" style="3" customWidth="1"/>
    <col min="9" max="9" width="54" customWidth="1"/>
    <col min="10" max="10" width="16.7109375" style="23" customWidth="1"/>
    <col min="11" max="11" width="17.7109375" style="23" customWidth="1"/>
    <col min="12" max="12" width="3.28515625" customWidth="1"/>
    <col min="13" max="13" width="34.7109375" style="5" customWidth="1"/>
    <col min="14" max="14" width="54.85546875" customWidth="1"/>
  </cols>
  <sheetData>
    <row r="2" spans="2:14" ht="34.5" customHeight="1" x14ac:dyDescent="0.25">
      <c r="C2" s="52" t="s">
        <v>212</v>
      </c>
      <c r="D2" s="52"/>
      <c r="E2" s="52"/>
      <c r="F2" s="52"/>
      <c r="G2" s="52"/>
      <c r="H2" s="52"/>
      <c r="I2" s="52"/>
      <c r="J2" s="21"/>
      <c r="K2" s="21"/>
      <c r="L2" s="13"/>
    </row>
    <row r="3" spans="2:14" ht="33.75" customHeight="1" x14ac:dyDescent="0.25">
      <c r="C3" s="50" t="s">
        <v>231</v>
      </c>
      <c r="D3" s="50"/>
      <c r="E3" s="50"/>
      <c r="F3" s="50"/>
      <c r="G3" s="50"/>
      <c r="H3" s="50"/>
      <c r="I3" s="50"/>
      <c r="J3" s="22"/>
      <c r="K3" s="22"/>
      <c r="L3" s="14"/>
    </row>
    <row r="7" spans="2:14" ht="45" x14ac:dyDescent="0.25">
      <c r="B7" s="2" t="s">
        <v>0</v>
      </c>
      <c r="C7" s="2" t="s">
        <v>1</v>
      </c>
      <c r="D7" s="2" t="s">
        <v>288</v>
      </c>
      <c r="E7" s="4" t="s">
        <v>2</v>
      </c>
      <c r="F7" s="4" t="s">
        <v>81</v>
      </c>
      <c r="G7" s="4" t="s">
        <v>82</v>
      </c>
      <c r="H7" s="4" t="s">
        <v>3</v>
      </c>
      <c r="I7" s="4" t="s">
        <v>88</v>
      </c>
      <c r="J7" s="10" t="s">
        <v>315</v>
      </c>
      <c r="K7" s="10" t="s">
        <v>313</v>
      </c>
      <c r="L7" s="4"/>
      <c r="M7" s="8" t="s">
        <v>87</v>
      </c>
    </row>
    <row r="8" spans="2:14" x14ac:dyDescent="0.25">
      <c r="B8" s="1">
        <v>1</v>
      </c>
      <c r="C8" s="1">
        <v>1</v>
      </c>
      <c r="D8" s="15" t="s">
        <v>289</v>
      </c>
      <c r="E8" s="3" t="s">
        <v>4</v>
      </c>
      <c r="F8" s="3" t="s">
        <v>5</v>
      </c>
      <c r="G8" s="3" t="s">
        <v>83</v>
      </c>
      <c r="H8" s="3" t="s">
        <v>6</v>
      </c>
      <c r="J8" s="23">
        <v>0.67</v>
      </c>
      <c r="K8" s="23">
        <f>J8*C8</f>
        <v>0.67</v>
      </c>
      <c r="M8" s="7" t="s">
        <v>98</v>
      </c>
    </row>
    <row r="9" spans="2:14" x14ac:dyDescent="0.25">
      <c r="B9" s="1">
        <v>2</v>
      </c>
      <c r="C9" s="1">
        <v>2</v>
      </c>
      <c r="D9" s="15" t="s">
        <v>289</v>
      </c>
      <c r="E9" s="3" t="s">
        <v>7</v>
      </c>
      <c r="F9" s="3" t="s">
        <v>8</v>
      </c>
      <c r="G9" s="3" t="s">
        <v>10</v>
      </c>
      <c r="H9" s="3" t="s">
        <v>9</v>
      </c>
      <c r="I9" s="3" t="s">
        <v>84</v>
      </c>
      <c r="J9" s="23">
        <v>1.91</v>
      </c>
      <c r="K9" s="23">
        <f t="shared" ref="K9:K38" si="0">J9*C9</f>
        <v>3.82</v>
      </c>
      <c r="L9" s="3"/>
    </row>
    <row r="10" spans="2:14" x14ac:dyDescent="0.25">
      <c r="B10" s="1">
        <v>3</v>
      </c>
      <c r="C10" s="1">
        <v>2</v>
      </c>
      <c r="D10" s="15" t="s">
        <v>289</v>
      </c>
      <c r="E10" s="3" t="s">
        <v>11</v>
      </c>
      <c r="F10" s="3">
        <v>805</v>
      </c>
      <c r="G10" s="3" t="s">
        <v>85</v>
      </c>
      <c r="H10" s="3" t="s">
        <v>94</v>
      </c>
      <c r="I10" s="3" t="s">
        <v>86</v>
      </c>
      <c r="J10" s="23">
        <v>0.45</v>
      </c>
      <c r="K10" s="23">
        <f t="shared" si="0"/>
        <v>0.9</v>
      </c>
      <c r="L10" s="3"/>
      <c r="M10" s="7" t="s">
        <v>89</v>
      </c>
    </row>
    <row r="11" spans="2:14" x14ac:dyDescent="0.25">
      <c r="B11" s="1">
        <v>4</v>
      </c>
      <c r="C11" s="1">
        <v>1</v>
      </c>
      <c r="D11" s="15" t="s">
        <v>289</v>
      </c>
      <c r="E11" s="3" t="s">
        <v>12</v>
      </c>
      <c r="F11" s="3" t="s">
        <v>13</v>
      </c>
      <c r="G11" s="3" t="s">
        <v>15</v>
      </c>
      <c r="H11" s="3" t="s">
        <v>14</v>
      </c>
      <c r="J11" s="23">
        <v>0.48</v>
      </c>
      <c r="K11" s="23">
        <f t="shared" si="0"/>
        <v>0.48</v>
      </c>
    </row>
    <row r="12" spans="2:14" x14ac:dyDescent="0.25">
      <c r="B12" s="1">
        <v>5</v>
      </c>
      <c r="C12" s="1">
        <v>4</v>
      </c>
      <c r="D12" s="15" t="s">
        <v>289</v>
      </c>
      <c r="E12" s="3" t="s">
        <v>16</v>
      </c>
      <c r="F12" s="3" t="s">
        <v>17</v>
      </c>
      <c r="G12" s="3" t="s">
        <v>19</v>
      </c>
      <c r="H12" s="3" t="s">
        <v>18</v>
      </c>
      <c r="J12" s="23">
        <v>0.22</v>
      </c>
      <c r="K12" s="23">
        <f t="shared" si="0"/>
        <v>0.88</v>
      </c>
    </row>
    <row r="13" spans="2:14" x14ac:dyDescent="0.25">
      <c r="B13" s="1">
        <v>6</v>
      </c>
      <c r="C13" s="1">
        <v>1</v>
      </c>
      <c r="D13" s="15" t="s">
        <v>289</v>
      </c>
      <c r="E13" s="3" t="s">
        <v>20</v>
      </c>
      <c r="F13" s="3" t="s">
        <v>17</v>
      </c>
      <c r="G13" s="3" t="s">
        <v>22</v>
      </c>
      <c r="H13" s="3" t="s">
        <v>21</v>
      </c>
      <c r="J13" s="23">
        <v>0.3</v>
      </c>
      <c r="K13" s="23">
        <f t="shared" si="0"/>
        <v>0.3</v>
      </c>
    </row>
    <row r="14" spans="2:14" x14ac:dyDescent="0.25">
      <c r="B14" s="1">
        <v>7</v>
      </c>
      <c r="C14" s="1">
        <v>2</v>
      </c>
      <c r="D14" s="15" t="s">
        <v>289</v>
      </c>
      <c r="E14" s="3" t="s">
        <v>407</v>
      </c>
      <c r="F14" s="3" t="s">
        <v>331</v>
      </c>
      <c r="G14" s="3" t="s">
        <v>408</v>
      </c>
      <c r="H14" s="3" t="s">
        <v>23</v>
      </c>
      <c r="J14" s="23">
        <v>0.3</v>
      </c>
      <c r="K14" s="23">
        <f t="shared" si="0"/>
        <v>0.6</v>
      </c>
      <c r="M14" s="7" t="s">
        <v>409</v>
      </c>
      <c r="N14" t="s">
        <v>410</v>
      </c>
    </row>
    <row r="15" spans="2:14" x14ac:dyDescent="0.25">
      <c r="B15" s="1">
        <v>8</v>
      </c>
      <c r="C15" s="1">
        <v>2</v>
      </c>
      <c r="D15" s="15" t="s">
        <v>289</v>
      </c>
      <c r="E15" s="3" t="s">
        <v>24</v>
      </c>
      <c r="F15" s="3" t="s">
        <v>25</v>
      </c>
      <c r="G15" s="3" t="s">
        <v>91</v>
      </c>
      <c r="H15" s="3" t="s">
        <v>26</v>
      </c>
      <c r="I15" s="3" t="s">
        <v>93</v>
      </c>
      <c r="J15" s="23">
        <v>0.8</v>
      </c>
      <c r="K15" s="23">
        <f t="shared" si="0"/>
        <v>1.6</v>
      </c>
      <c r="L15" s="3"/>
    </row>
    <row r="16" spans="2:14" ht="60" x14ac:dyDescent="0.25">
      <c r="B16" s="1">
        <v>9</v>
      </c>
      <c r="C16" s="1">
        <v>6</v>
      </c>
      <c r="D16" s="15" t="s">
        <v>289</v>
      </c>
      <c r="E16" s="3" t="s">
        <v>114</v>
      </c>
      <c r="F16" s="3" t="s">
        <v>27</v>
      </c>
      <c r="G16" s="3" t="s">
        <v>90</v>
      </c>
      <c r="H16" s="3" t="s">
        <v>28</v>
      </c>
      <c r="I16" s="3" t="s">
        <v>92</v>
      </c>
      <c r="J16" s="23">
        <v>0.12</v>
      </c>
      <c r="K16" s="23">
        <f t="shared" si="0"/>
        <v>0.72</v>
      </c>
      <c r="L16" s="3"/>
      <c r="M16" s="7" t="s">
        <v>399</v>
      </c>
    </row>
    <row r="17" spans="2:13" ht="30" x14ac:dyDescent="0.25">
      <c r="B17" s="1">
        <v>10</v>
      </c>
      <c r="C17" s="1">
        <v>2</v>
      </c>
      <c r="D17" s="15" t="s">
        <v>289</v>
      </c>
      <c r="E17" s="3" t="s">
        <v>29</v>
      </c>
      <c r="F17" s="3" t="s">
        <v>30</v>
      </c>
      <c r="G17" s="3" t="s">
        <v>32</v>
      </c>
      <c r="H17" s="3" t="s">
        <v>31</v>
      </c>
      <c r="J17" s="23">
        <v>0.22</v>
      </c>
      <c r="K17" s="23">
        <f t="shared" si="0"/>
        <v>0.44</v>
      </c>
      <c r="M17" s="7" t="s">
        <v>403</v>
      </c>
    </row>
    <row r="18" spans="2:13" x14ac:dyDescent="0.25">
      <c r="B18" s="1">
        <v>11</v>
      </c>
      <c r="C18" s="1">
        <v>3</v>
      </c>
      <c r="D18" s="15" t="s">
        <v>289</v>
      </c>
      <c r="E18" s="3" t="s">
        <v>33</v>
      </c>
      <c r="F18" s="3" t="s">
        <v>34</v>
      </c>
      <c r="G18" s="3" t="s">
        <v>36</v>
      </c>
      <c r="H18" s="3" t="s">
        <v>35</v>
      </c>
      <c r="J18" s="23">
        <v>0.19</v>
      </c>
      <c r="K18" s="23">
        <f t="shared" si="0"/>
        <v>0.57000000000000006</v>
      </c>
    </row>
    <row r="19" spans="2:13" x14ac:dyDescent="0.25">
      <c r="B19" s="1">
        <v>12</v>
      </c>
      <c r="C19" s="1">
        <v>3</v>
      </c>
      <c r="D19" s="15" t="s">
        <v>289</v>
      </c>
      <c r="E19" s="3" t="s">
        <v>37</v>
      </c>
      <c r="F19" s="3" t="s">
        <v>34</v>
      </c>
      <c r="G19" s="3" t="s">
        <v>39</v>
      </c>
      <c r="H19" s="3" t="s">
        <v>38</v>
      </c>
      <c r="J19" s="23">
        <v>0.19</v>
      </c>
      <c r="K19" s="23">
        <f t="shared" si="0"/>
        <v>0.57000000000000006</v>
      </c>
    </row>
    <row r="20" spans="2:13" x14ac:dyDescent="0.25">
      <c r="B20" s="1">
        <v>13</v>
      </c>
      <c r="C20" s="1">
        <v>3</v>
      </c>
      <c r="D20" s="15" t="s">
        <v>289</v>
      </c>
      <c r="E20" s="3" t="s">
        <v>40</v>
      </c>
      <c r="F20" s="3" t="s">
        <v>41</v>
      </c>
      <c r="G20" s="3" t="s">
        <v>295</v>
      </c>
      <c r="H20" s="3" t="s">
        <v>42</v>
      </c>
      <c r="I20" s="3"/>
      <c r="J20" s="23">
        <v>0.22</v>
      </c>
      <c r="K20" s="23">
        <f t="shared" si="0"/>
        <v>0.66</v>
      </c>
      <c r="L20" s="3"/>
    </row>
    <row r="21" spans="2:13" x14ac:dyDescent="0.25">
      <c r="B21" s="1">
        <v>14</v>
      </c>
      <c r="C21" s="1">
        <v>1</v>
      </c>
      <c r="D21" s="15" t="s">
        <v>289</v>
      </c>
      <c r="E21" s="3" t="s">
        <v>43</v>
      </c>
      <c r="F21" s="3" t="s">
        <v>44</v>
      </c>
      <c r="G21" s="3" t="s">
        <v>46</v>
      </c>
      <c r="H21" s="3" t="s">
        <v>45</v>
      </c>
      <c r="J21" s="23">
        <v>1.76</v>
      </c>
      <c r="K21" s="23">
        <f t="shared" si="0"/>
        <v>1.76</v>
      </c>
    </row>
    <row r="22" spans="2:13" x14ac:dyDescent="0.25">
      <c r="B22" s="1">
        <v>15</v>
      </c>
      <c r="C22" s="1">
        <v>1</v>
      </c>
      <c r="D22" s="15" t="s">
        <v>289</v>
      </c>
      <c r="E22" s="3" t="s">
        <v>47</v>
      </c>
      <c r="F22" s="3" t="s">
        <v>44</v>
      </c>
      <c r="G22" s="3" t="s">
        <v>49</v>
      </c>
      <c r="H22" s="3" t="s">
        <v>48</v>
      </c>
      <c r="J22" s="23">
        <v>1.76</v>
      </c>
      <c r="K22" s="23">
        <f t="shared" si="0"/>
        <v>1.76</v>
      </c>
    </row>
    <row r="23" spans="2:13" x14ac:dyDescent="0.25">
      <c r="B23" s="1">
        <v>16</v>
      </c>
      <c r="C23" s="1">
        <v>2</v>
      </c>
      <c r="D23" s="15" t="s">
        <v>289</v>
      </c>
      <c r="E23" s="3" t="s">
        <v>50</v>
      </c>
      <c r="F23" s="3">
        <v>1206</v>
      </c>
      <c r="G23" s="3" t="s">
        <v>52</v>
      </c>
      <c r="H23" s="3" t="s">
        <v>51</v>
      </c>
      <c r="J23" s="23">
        <v>0.03</v>
      </c>
      <c r="K23" s="23">
        <f t="shared" si="0"/>
        <v>0.06</v>
      </c>
    </row>
    <row r="24" spans="2:13" x14ac:dyDescent="0.25">
      <c r="B24" s="1">
        <v>17</v>
      </c>
      <c r="C24" s="1">
        <v>4</v>
      </c>
      <c r="D24" s="15" t="s">
        <v>289</v>
      </c>
      <c r="E24" s="3">
        <v>270</v>
      </c>
      <c r="F24" s="3">
        <v>1206</v>
      </c>
      <c r="G24" s="3" t="s">
        <v>53</v>
      </c>
      <c r="H24" s="3" t="s">
        <v>95</v>
      </c>
      <c r="J24" s="23">
        <v>0.03</v>
      </c>
      <c r="K24" s="23">
        <f t="shared" si="0"/>
        <v>0.12</v>
      </c>
    </row>
    <row r="25" spans="2:13" x14ac:dyDescent="0.25">
      <c r="B25" s="1">
        <v>18</v>
      </c>
      <c r="C25" s="1">
        <v>3</v>
      </c>
      <c r="D25" s="15" t="s">
        <v>289</v>
      </c>
      <c r="E25" s="3" t="s">
        <v>54</v>
      </c>
      <c r="F25" s="3" t="s">
        <v>17</v>
      </c>
      <c r="G25" s="3" t="s">
        <v>56</v>
      </c>
      <c r="H25" s="3" t="s">
        <v>396</v>
      </c>
      <c r="J25" s="23">
        <v>0.03</v>
      </c>
      <c r="K25" s="23">
        <f t="shared" si="0"/>
        <v>0.09</v>
      </c>
    </row>
    <row r="26" spans="2:13" x14ac:dyDescent="0.25">
      <c r="B26" s="1">
        <v>19</v>
      </c>
      <c r="C26" s="1">
        <v>1</v>
      </c>
      <c r="D26" s="15" t="s">
        <v>289</v>
      </c>
      <c r="E26" s="3">
        <v>330</v>
      </c>
      <c r="F26" s="3" t="s">
        <v>17</v>
      </c>
      <c r="G26" s="3" t="s">
        <v>58</v>
      </c>
      <c r="H26" s="3" t="s">
        <v>57</v>
      </c>
      <c r="J26" s="23">
        <v>0.03</v>
      </c>
      <c r="K26" s="23">
        <f t="shared" si="0"/>
        <v>0.03</v>
      </c>
    </row>
    <row r="27" spans="2:13" x14ac:dyDescent="0.25">
      <c r="B27" s="1">
        <v>21</v>
      </c>
      <c r="C27" s="1">
        <v>2</v>
      </c>
      <c r="D27" s="15" t="s">
        <v>289</v>
      </c>
      <c r="E27" s="3" t="s">
        <v>60</v>
      </c>
      <c r="F27" s="3">
        <v>1206</v>
      </c>
      <c r="G27" s="3" t="s">
        <v>62</v>
      </c>
      <c r="H27" s="3" t="s">
        <v>61</v>
      </c>
      <c r="J27" s="23">
        <v>0.03</v>
      </c>
      <c r="K27" s="23">
        <f t="shared" si="0"/>
        <v>0.06</v>
      </c>
    </row>
    <row r="28" spans="2:13" x14ac:dyDescent="0.25">
      <c r="B28" s="1">
        <v>22</v>
      </c>
      <c r="C28" s="1">
        <v>2</v>
      </c>
      <c r="D28" s="15" t="s">
        <v>289</v>
      </c>
      <c r="E28" s="3" t="s">
        <v>63</v>
      </c>
      <c r="F28" s="3">
        <v>1206</v>
      </c>
      <c r="G28" s="3" t="s">
        <v>290</v>
      </c>
      <c r="H28" s="3" t="s">
        <v>214</v>
      </c>
      <c r="J28" s="23">
        <v>0.03</v>
      </c>
      <c r="K28" s="23">
        <f t="shared" si="0"/>
        <v>0.06</v>
      </c>
    </row>
    <row r="29" spans="2:13" x14ac:dyDescent="0.25">
      <c r="B29" s="1">
        <v>24</v>
      </c>
      <c r="C29" s="1">
        <v>1</v>
      </c>
      <c r="D29" s="15" t="s">
        <v>289</v>
      </c>
      <c r="E29" s="3" t="s">
        <v>64</v>
      </c>
      <c r="F29" s="3" t="s">
        <v>59</v>
      </c>
      <c r="G29" s="3" t="s">
        <v>296</v>
      </c>
      <c r="H29" s="3" t="s">
        <v>65</v>
      </c>
      <c r="I29" s="3"/>
      <c r="J29" s="23">
        <v>0.08</v>
      </c>
      <c r="K29" s="23">
        <f t="shared" si="0"/>
        <v>0.08</v>
      </c>
      <c r="L29" s="3"/>
    </row>
    <row r="30" spans="2:13" x14ac:dyDescent="0.25">
      <c r="B30" s="1">
        <v>25</v>
      </c>
      <c r="C30" s="1">
        <v>1</v>
      </c>
      <c r="D30" s="15" t="s">
        <v>289</v>
      </c>
      <c r="E30" s="3">
        <v>270</v>
      </c>
      <c r="F30" s="3" t="s">
        <v>59</v>
      </c>
      <c r="G30" s="3" t="s">
        <v>297</v>
      </c>
      <c r="H30" s="3" t="s">
        <v>96</v>
      </c>
      <c r="I30" s="3"/>
      <c r="J30" s="23">
        <v>0.08</v>
      </c>
      <c r="K30" s="23">
        <f t="shared" si="0"/>
        <v>0.08</v>
      </c>
      <c r="L30" s="3"/>
    </row>
    <row r="31" spans="2:13" x14ac:dyDescent="0.25">
      <c r="B31" s="1">
        <v>26</v>
      </c>
      <c r="C31" s="1">
        <v>4</v>
      </c>
      <c r="D31" s="15" t="s">
        <v>289</v>
      </c>
      <c r="E31" s="3" t="s">
        <v>66</v>
      </c>
      <c r="F31" s="3" t="s">
        <v>59</v>
      </c>
      <c r="G31" s="3" t="s">
        <v>298</v>
      </c>
      <c r="H31" s="3" t="s">
        <v>67</v>
      </c>
      <c r="I31" s="3"/>
      <c r="J31" s="23">
        <v>0.08</v>
      </c>
      <c r="K31" s="23">
        <f t="shared" si="0"/>
        <v>0.32</v>
      </c>
      <c r="L31" s="3"/>
    </row>
    <row r="32" spans="2:13" x14ac:dyDescent="0.25">
      <c r="B32" s="1">
        <v>27</v>
      </c>
      <c r="C32" s="1">
        <v>3</v>
      </c>
      <c r="D32" s="15" t="s">
        <v>289</v>
      </c>
      <c r="E32" s="3" t="s">
        <v>68</v>
      </c>
      <c r="F32" s="3" t="s">
        <v>59</v>
      </c>
      <c r="G32" s="3" t="s">
        <v>299</v>
      </c>
      <c r="H32" s="3" t="s">
        <v>97</v>
      </c>
      <c r="I32" s="3"/>
      <c r="J32" s="23">
        <v>0.08</v>
      </c>
      <c r="K32" s="23">
        <f t="shared" si="0"/>
        <v>0.24</v>
      </c>
      <c r="L32" s="3"/>
    </row>
    <row r="33" spans="2:13" x14ac:dyDescent="0.25">
      <c r="B33" s="1">
        <v>28</v>
      </c>
      <c r="C33" s="1">
        <v>1</v>
      </c>
      <c r="D33" s="15" t="s">
        <v>289</v>
      </c>
      <c r="E33" s="3">
        <v>33</v>
      </c>
      <c r="F33" s="3" t="s">
        <v>59</v>
      </c>
      <c r="G33" s="3" t="s">
        <v>291</v>
      </c>
      <c r="H33" s="3" t="s">
        <v>69</v>
      </c>
      <c r="I33" s="3"/>
      <c r="J33" s="23">
        <v>0.08</v>
      </c>
      <c r="K33" s="23">
        <f t="shared" si="0"/>
        <v>0.08</v>
      </c>
      <c r="L33" s="3"/>
    </row>
    <row r="34" spans="2:13" x14ac:dyDescent="0.25">
      <c r="B34" s="1">
        <v>29</v>
      </c>
      <c r="C34" s="1">
        <v>1</v>
      </c>
      <c r="D34" s="15" t="s">
        <v>289</v>
      </c>
      <c r="E34" s="3" t="s">
        <v>70</v>
      </c>
      <c r="F34" s="3" t="s">
        <v>71</v>
      </c>
      <c r="G34" s="3" t="s">
        <v>413</v>
      </c>
      <c r="H34" s="3" t="s">
        <v>72</v>
      </c>
      <c r="J34" s="23">
        <v>6.03</v>
      </c>
      <c r="K34" s="23">
        <f t="shared" si="0"/>
        <v>6.03</v>
      </c>
      <c r="M34" s="33" t="s">
        <v>398</v>
      </c>
    </row>
    <row r="35" spans="2:13" x14ac:dyDescent="0.25">
      <c r="B35" s="1">
        <v>30</v>
      </c>
      <c r="C35" s="1">
        <v>4</v>
      </c>
      <c r="D35" s="15" t="s">
        <v>289</v>
      </c>
      <c r="E35" s="3">
        <v>150</v>
      </c>
      <c r="F35" s="3" t="s">
        <v>59</v>
      </c>
      <c r="G35" s="3" t="s">
        <v>292</v>
      </c>
      <c r="H35" s="3" t="s">
        <v>73</v>
      </c>
      <c r="I35" s="3"/>
      <c r="J35" s="23">
        <v>0.08</v>
      </c>
      <c r="K35" s="23">
        <f t="shared" si="0"/>
        <v>0.32</v>
      </c>
      <c r="L35" s="3"/>
    </row>
    <row r="36" spans="2:13" x14ac:dyDescent="0.25">
      <c r="B36" s="1">
        <v>31</v>
      </c>
      <c r="C36" s="1">
        <v>1</v>
      </c>
      <c r="D36" s="15" t="s">
        <v>289</v>
      </c>
      <c r="E36" s="3" t="s">
        <v>74</v>
      </c>
      <c r="F36" s="3">
        <v>2512</v>
      </c>
      <c r="G36" s="3" t="s">
        <v>293</v>
      </c>
      <c r="H36" s="3" t="s">
        <v>75</v>
      </c>
      <c r="J36" s="23">
        <v>0.18</v>
      </c>
      <c r="K36" s="23">
        <f t="shared" si="0"/>
        <v>0.18</v>
      </c>
    </row>
    <row r="37" spans="2:13" x14ac:dyDescent="0.25">
      <c r="B37" s="1">
        <v>32</v>
      </c>
      <c r="C37" s="1">
        <v>3</v>
      </c>
      <c r="D37" s="15" t="s">
        <v>289</v>
      </c>
      <c r="E37" s="3" t="s">
        <v>63</v>
      </c>
      <c r="F37" s="3" t="s">
        <v>59</v>
      </c>
      <c r="G37" s="3" t="s">
        <v>294</v>
      </c>
      <c r="H37" s="3" t="s">
        <v>76</v>
      </c>
      <c r="I37" s="3"/>
      <c r="J37" s="23">
        <v>0.08</v>
      </c>
      <c r="K37" s="23">
        <f t="shared" si="0"/>
        <v>0.24</v>
      </c>
      <c r="L37" s="3"/>
    </row>
    <row r="38" spans="2:13" x14ac:dyDescent="0.25">
      <c r="B38" s="1">
        <v>33</v>
      </c>
      <c r="C38" s="1">
        <v>1</v>
      </c>
      <c r="D38" s="15" t="s">
        <v>289</v>
      </c>
      <c r="E38" s="3" t="s">
        <v>77</v>
      </c>
      <c r="F38" s="3" t="s">
        <v>78</v>
      </c>
      <c r="G38" s="3" t="s">
        <v>80</v>
      </c>
      <c r="H38" s="3" t="s">
        <v>79</v>
      </c>
      <c r="I38" s="3" t="s">
        <v>215</v>
      </c>
      <c r="J38" s="23">
        <v>2.35</v>
      </c>
      <c r="K38" s="23">
        <f t="shared" si="0"/>
        <v>2.35</v>
      </c>
      <c r="L38" s="3"/>
    </row>
    <row r="39" spans="2:13" x14ac:dyDescent="0.25">
      <c r="B39" s="1">
        <v>34</v>
      </c>
      <c r="C39" s="1">
        <v>1</v>
      </c>
      <c r="D39" s="15" t="s">
        <v>289</v>
      </c>
      <c r="G39" s="3" t="s">
        <v>401</v>
      </c>
      <c r="H39" s="3" t="s">
        <v>402</v>
      </c>
      <c r="M39" s="5" t="s">
        <v>400</v>
      </c>
    </row>
    <row r="42" spans="2:13" x14ac:dyDescent="0.25">
      <c r="I42" t="s">
        <v>318</v>
      </c>
      <c r="K42" s="23">
        <f>SUM(K8:K38)</f>
        <v>26.069999999999993</v>
      </c>
    </row>
    <row r="45" spans="2:13" x14ac:dyDescent="0.25">
      <c r="K45" s="23">
        <f>2*K42</f>
        <v>52.139999999999986</v>
      </c>
    </row>
  </sheetData>
  <mergeCells count="2">
    <mergeCell ref="C2:I2"/>
    <mergeCell ref="C3:I3"/>
  </mergeCells>
  <pageMargins left="0.47244094488188976" right="0.3543307086614173" top="0.39370078740157483" bottom="0.59055118110236215" header="0.31496062992125984" footer="0.51181102362204722"/>
  <pageSetup paperSize="9" scale="42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EBD7-EEE0-40E8-BA99-3C1C6B4EF869}">
  <dimension ref="B2:M64"/>
  <sheetViews>
    <sheetView topLeftCell="A6" workbookViewId="0">
      <selection activeCell="G12" sqref="G12"/>
    </sheetView>
  </sheetViews>
  <sheetFormatPr defaultRowHeight="15" x14ac:dyDescent="0.25"/>
  <cols>
    <col min="2" max="2" width="12.28515625" style="1" customWidth="1"/>
    <col min="3" max="3" width="16.5703125" style="1" customWidth="1"/>
    <col min="4" max="4" width="7.7109375" style="1" customWidth="1"/>
    <col min="5" max="5" width="14.85546875" style="3" customWidth="1"/>
    <col min="6" max="6" width="20.85546875" style="3" customWidth="1"/>
    <col min="7" max="7" width="56.140625" style="3" customWidth="1"/>
    <col min="8" max="8" width="23.5703125" style="3" customWidth="1"/>
    <col min="9" max="9" width="17" customWidth="1"/>
    <col min="10" max="10" width="15.5703125" style="23" customWidth="1"/>
    <col min="11" max="11" width="17" style="23" customWidth="1"/>
    <col min="12" max="12" width="8.42578125" customWidth="1"/>
    <col min="13" max="13" width="42" style="5" customWidth="1"/>
  </cols>
  <sheetData>
    <row r="2" spans="2:13" ht="34.5" customHeight="1" x14ac:dyDescent="0.25">
      <c r="C2" s="52" t="s">
        <v>213</v>
      </c>
      <c r="D2" s="52"/>
      <c r="E2" s="52"/>
      <c r="F2" s="52"/>
      <c r="G2" s="52"/>
      <c r="H2" s="52"/>
      <c r="I2" s="52"/>
      <c r="J2" s="21"/>
      <c r="K2" s="21"/>
      <c r="L2" s="13"/>
    </row>
    <row r="3" spans="2:13" ht="33.75" customHeight="1" x14ac:dyDescent="0.25">
      <c r="C3" s="53" t="s">
        <v>231</v>
      </c>
      <c r="D3" s="53"/>
      <c r="E3" s="53"/>
      <c r="F3" s="53"/>
      <c r="G3" s="53"/>
      <c r="H3" s="53"/>
      <c r="I3" s="53"/>
      <c r="J3" s="22"/>
      <c r="K3" s="22"/>
      <c r="L3" s="14"/>
    </row>
    <row r="7" spans="2:13" ht="45" x14ac:dyDescent="0.25">
      <c r="B7" s="2" t="s">
        <v>0</v>
      </c>
      <c r="C7" s="2" t="s">
        <v>1</v>
      </c>
      <c r="D7" s="2" t="s">
        <v>288</v>
      </c>
      <c r="E7" s="4" t="s">
        <v>2</v>
      </c>
      <c r="F7" s="4" t="s">
        <v>81</v>
      </c>
      <c r="G7" s="4" t="s">
        <v>82</v>
      </c>
      <c r="H7" s="4" t="s">
        <v>3</v>
      </c>
      <c r="I7" s="4" t="s">
        <v>88</v>
      </c>
      <c r="J7" s="10" t="s">
        <v>315</v>
      </c>
      <c r="K7" s="10" t="s">
        <v>313</v>
      </c>
      <c r="L7" s="4"/>
      <c r="M7" s="8" t="s">
        <v>87</v>
      </c>
    </row>
    <row r="8" spans="2:13" x14ac:dyDescent="0.25">
      <c r="B8" s="1">
        <v>1</v>
      </c>
      <c r="C8" s="1">
        <v>2</v>
      </c>
      <c r="D8" s="15" t="s">
        <v>289</v>
      </c>
      <c r="E8" s="3" t="s">
        <v>99</v>
      </c>
      <c r="F8" s="3" t="s">
        <v>100</v>
      </c>
      <c r="G8" s="3" t="s">
        <v>198</v>
      </c>
      <c r="H8" s="3" t="s">
        <v>101</v>
      </c>
      <c r="J8" s="23">
        <v>0.19</v>
      </c>
      <c r="K8" s="23">
        <f>J8*C8</f>
        <v>0.38</v>
      </c>
      <c r="M8" s="7"/>
    </row>
    <row r="9" spans="2:13" x14ac:dyDescent="0.25">
      <c r="B9" s="1">
        <v>2</v>
      </c>
      <c r="C9" s="1">
        <v>6</v>
      </c>
      <c r="D9" s="15" t="s">
        <v>289</v>
      </c>
      <c r="E9" s="3" t="s">
        <v>16</v>
      </c>
      <c r="F9" s="3" t="s">
        <v>17</v>
      </c>
      <c r="G9" s="3" t="s">
        <v>19</v>
      </c>
      <c r="H9" s="3" t="s">
        <v>102</v>
      </c>
      <c r="I9" s="3"/>
      <c r="J9" s="23">
        <v>0.22</v>
      </c>
      <c r="K9" s="23">
        <f t="shared" ref="K9:K57" si="0">J9*C9</f>
        <v>1.32</v>
      </c>
      <c r="L9" s="3"/>
    </row>
    <row r="10" spans="2:13" x14ac:dyDescent="0.25">
      <c r="B10" s="1">
        <v>3</v>
      </c>
      <c r="C10" s="1">
        <v>4</v>
      </c>
      <c r="D10" s="15" t="s">
        <v>289</v>
      </c>
      <c r="E10" s="3" t="s">
        <v>103</v>
      </c>
      <c r="F10" s="3" t="s">
        <v>104</v>
      </c>
      <c r="G10" s="3" t="s">
        <v>201</v>
      </c>
      <c r="H10" s="3" t="s">
        <v>105</v>
      </c>
      <c r="I10" s="3"/>
      <c r="J10" s="23">
        <v>0.92</v>
      </c>
      <c r="K10" s="23">
        <f t="shared" si="0"/>
        <v>3.68</v>
      </c>
      <c r="L10" s="3"/>
      <c r="M10" s="7"/>
    </row>
    <row r="11" spans="2:13" x14ac:dyDescent="0.25">
      <c r="B11" s="1">
        <v>4</v>
      </c>
      <c r="C11" s="1">
        <v>1</v>
      </c>
      <c r="D11" s="15" t="s">
        <v>289</v>
      </c>
      <c r="E11" s="3" t="s">
        <v>106</v>
      </c>
      <c r="F11" s="3" t="s">
        <v>107</v>
      </c>
      <c r="G11" s="3" t="s">
        <v>108</v>
      </c>
      <c r="H11" s="3" t="s">
        <v>109</v>
      </c>
      <c r="J11" s="23">
        <v>0.72</v>
      </c>
      <c r="K11" s="23">
        <f t="shared" si="0"/>
        <v>0.72</v>
      </c>
    </row>
    <row r="12" spans="2:13" x14ac:dyDescent="0.25">
      <c r="B12" s="1">
        <v>5</v>
      </c>
      <c r="C12" s="1">
        <v>1</v>
      </c>
      <c r="D12" s="15" t="s">
        <v>289</v>
      </c>
      <c r="E12" s="3" t="s">
        <v>7</v>
      </c>
      <c r="F12" s="3" t="s">
        <v>8</v>
      </c>
      <c r="G12" s="3" t="s">
        <v>10</v>
      </c>
      <c r="H12" s="3" t="s">
        <v>110</v>
      </c>
      <c r="J12" s="23">
        <v>1.91</v>
      </c>
      <c r="K12" s="23">
        <f t="shared" si="0"/>
        <v>1.91</v>
      </c>
    </row>
    <row r="13" spans="2:13" x14ac:dyDescent="0.25">
      <c r="B13" s="1">
        <v>6</v>
      </c>
      <c r="C13" s="1">
        <v>1</v>
      </c>
      <c r="D13" s="15" t="s">
        <v>289</v>
      </c>
      <c r="E13" s="3" t="s">
        <v>111</v>
      </c>
      <c r="F13" s="3" t="s">
        <v>112</v>
      </c>
      <c r="G13" s="3" t="s">
        <v>202</v>
      </c>
      <c r="H13" s="3" t="s">
        <v>113</v>
      </c>
      <c r="J13" s="23">
        <v>1.33</v>
      </c>
      <c r="K13" s="23">
        <f t="shared" si="0"/>
        <v>1.33</v>
      </c>
    </row>
    <row r="14" spans="2:13" x14ac:dyDescent="0.25">
      <c r="B14" s="1">
        <v>7</v>
      </c>
      <c r="C14" s="1">
        <v>2</v>
      </c>
      <c r="D14" s="15" t="s">
        <v>289</v>
      </c>
      <c r="E14" s="3" t="s">
        <v>114</v>
      </c>
      <c r="F14" s="3" t="s">
        <v>115</v>
      </c>
      <c r="G14" s="3" t="s">
        <v>90</v>
      </c>
      <c r="H14" s="3" t="s">
        <v>116</v>
      </c>
      <c r="J14" s="23">
        <v>0.16</v>
      </c>
      <c r="K14" s="23">
        <f t="shared" si="0"/>
        <v>0.32</v>
      </c>
      <c r="M14" s="7"/>
    </row>
    <row r="15" spans="2:13" x14ac:dyDescent="0.25">
      <c r="B15" s="1">
        <v>8</v>
      </c>
      <c r="C15" s="1">
        <v>2</v>
      </c>
      <c r="D15" s="15" t="s">
        <v>289</v>
      </c>
      <c r="E15" s="3" t="s">
        <v>117</v>
      </c>
      <c r="F15" s="3" t="s">
        <v>118</v>
      </c>
      <c r="G15" s="3" t="s">
        <v>308</v>
      </c>
      <c r="H15" s="3" t="s">
        <v>119</v>
      </c>
      <c r="I15" s="3"/>
      <c r="J15" s="23">
        <v>0.38</v>
      </c>
      <c r="K15" s="23">
        <f t="shared" si="0"/>
        <v>0.76</v>
      </c>
      <c r="L15" s="3"/>
    </row>
    <row r="16" spans="2:13" x14ac:dyDescent="0.25">
      <c r="B16" s="1">
        <v>9</v>
      </c>
      <c r="C16" s="1">
        <v>1</v>
      </c>
      <c r="D16" s="15" t="s">
        <v>289</v>
      </c>
      <c r="E16" s="3" t="s">
        <v>29</v>
      </c>
      <c r="F16" s="3" t="s">
        <v>30</v>
      </c>
      <c r="G16" s="3" t="s">
        <v>32</v>
      </c>
      <c r="H16" s="3" t="s">
        <v>120</v>
      </c>
      <c r="I16" s="3"/>
      <c r="J16" s="23">
        <v>0.22</v>
      </c>
      <c r="K16" s="23">
        <f t="shared" si="0"/>
        <v>0.22</v>
      </c>
      <c r="L16" s="3"/>
      <c r="M16" s="7"/>
    </row>
    <row r="17" spans="2:13" x14ac:dyDescent="0.25">
      <c r="B17" s="1">
        <v>10</v>
      </c>
      <c r="C17" s="1">
        <v>1</v>
      </c>
      <c r="D17" s="15" t="s">
        <v>289</v>
      </c>
      <c r="E17" s="3" t="s">
        <v>121</v>
      </c>
      <c r="F17" s="3" t="s">
        <v>30</v>
      </c>
      <c r="G17" s="3" t="s">
        <v>203</v>
      </c>
      <c r="H17" s="3" t="s">
        <v>122</v>
      </c>
      <c r="J17" s="23">
        <v>0.06</v>
      </c>
      <c r="K17" s="23">
        <f t="shared" si="0"/>
        <v>0.06</v>
      </c>
      <c r="M17" s="7"/>
    </row>
    <row r="18" spans="2:13" x14ac:dyDescent="0.25">
      <c r="B18" s="1">
        <v>11</v>
      </c>
      <c r="C18" s="1">
        <v>4</v>
      </c>
      <c r="D18" s="15" t="s">
        <v>289</v>
      </c>
      <c r="E18" s="3" t="s">
        <v>124</v>
      </c>
      <c r="F18" s="3" t="s">
        <v>390</v>
      </c>
      <c r="G18" s="3" t="s">
        <v>123</v>
      </c>
      <c r="H18" s="3" t="s">
        <v>204</v>
      </c>
      <c r="J18" s="23">
        <v>0.38</v>
      </c>
      <c r="K18" s="23">
        <f t="shared" si="0"/>
        <v>1.52</v>
      </c>
    </row>
    <row r="19" spans="2:13" ht="30" x14ac:dyDescent="0.25">
      <c r="B19" s="1">
        <v>12</v>
      </c>
      <c r="C19" s="1">
        <v>1</v>
      </c>
      <c r="D19" s="15" t="s">
        <v>289</v>
      </c>
      <c r="E19" s="3" t="s">
        <v>199</v>
      </c>
      <c r="F19" s="3" t="s">
        <v>125</v>
      </c>
      <c r="H19" s="3" t="s">
        <v>126</v>
      </c>
      <c r="J19" s="23">
        <v>0.8</v>
      </c>
      <c r="K19" s="23">
        <f t="shared" si="0"/>
        <v>0.8</v>
      </c>
      <c r="M19" s="5" t="s">
        <v>309</v>
      </c>
    </row>
    <row r="20" spans="2:13" x14ac:dyDescent="0.25">
      <c r="B20" s="1">
        <v>13</v>
      </c>
      <c r="C20" s="1">
        <v>2</v>
      </c>
      <c r="D20" s="15" t="s">
        <v>289</v>
      </c>
      <c r="E20" s="3" t="s">
        <v>127</v>
      </c>
      <c r="F20" s="3" t="s">
        <v>128</v>
      </c>
      <c r="G20" s="3" t="s">
        <v>205</v>
      </c>
      <c r="H20" s="3" t="s">
        <v>129</v>
      </c>
      <c r="I20" s="3"/>
      <c r="J20" s="23">
        <v>9.5000000000000001E-2</v>
      </c>
      <c r="K20" s="23">
        <f t="shared" si="0"/>
        <v>0.19</v>
      </c>
      <c r="L20" s="3"/>
    </row>
    <row r="21" spans="2:13" x14ac:dyDescent="0.25">
      <c r="B21" s="1">
        <v>14</v>
      </c>
      <c r="C21" s="1">
        <v>1</v>
      </c>
      <c r="D21" s="15" t="s">
        <v>289</v>
      </c>
      <c r="E21" s="3" t="s">
        <v>33</v>
      </c>
      <c r="F21" s="3" t="s">
        <v>34</v>
      </c>
      <c r="G21" s="3" t="s">
        <v>36</v>
      </c>
      <c r="H21" s="3" t="s">
        <v>130</v>
      </c>
      <c r="J21" s="23">
        <v>0.19</v>
      </c>
      <c r="K21" s="23">
        <f t="shared" si="0"/>
        <v>0.19</v>
      </c>
    </row>
    <row r="22" spans="2:13" x14ac:dyDescent="0.25">
      <c r="B22" s="1">
        <v>15</v>
      </c>
      <c r="C22" s="1">
        <v>2</v>
      </c>
      <c r="D22" s="15" t="s">
        <v>289</v>
      </c>
      <c r="E22" s="3" t="s">
        <v>37</v>
      </c>
      <c r="F22" s="3" t="s">
        <v>34</v>
      </c>
      <c r="G22" s="3" t="s">
        <v>39</v>
      </c>
      <c r="H22" s="3" t="s">
        <v>131</v>
      </c>
      <c r="J22" s="23">
        <v>0.19</v>
      </c>
      <c r="K22" s="23">
        <f t="shared" si="0"/>
        <v>0.38</v>
      </c>
    </row>
    <row r="23" spans="2:13" x14ac:dyDescent="0.25">
      <c r="B23" s="1">
        <v>16</v>
      </c>
      <c r="C23" s="1">
        <v>1</v>
      </c>
      <c r="E23" s="3" t="s">
        <v>132</v>
      </c>
      <c r="F23" s="3" t="s">
        <v>133</v>
      </c>
      <c r="G23" s="3" t="s">
        <v>134</v>
      </c>
      <c r="H23" s="3" t="s">
        <v>135</v>
      </c>
      <c r="K23" s="23">
        <f t="shared" si="0"/>
        <v>0</v>
      </c>
      <c r="M23" s="5" t="s">
        <v>310</v>
      </c>
    </row>
    <row r="24" spans="2:13" x14ac:dyDescent="0.25">
      <c r="B24" s="1">
        <v>17</v>
      </c>
      <c r="C24" s="1">
        <v>1</v>
      </c>
      <c r="E24" s="3" t="s">
        <v>136</v>
      </c>
      <c r="F24" s="3" t="s">
        <v>133</v>
      </c>
      <c r="G24" s="3" t="s">
        <v>200</v>
      </c>
      <c r="H24" s="3" t="s">
        <v>137</v>
      </c>
      <c r="K24" s="23">
        <f t="shared" si="0"/>
        <v>0</v>
      </c>
      <c r="M24" s="5" t="s">
        <v>310</v>
      </c>
    </row>
    <row r="25" spans="2:13" x14ac:dyDescent="0.25">
      <c r="B25" s="1">
        <v>18</v>
      </c>
      <c r="C25" s="1">
        <v>1</v>
      </c>
      <c r="D25" s="15" t="s">
        <v>289</v>
      </c>
      <c r="E25" s="3" t="s">
        <v>138</v>
      </c>
      <c r="F25" s="3" t="s">
        <v>139</v>
      </c>
      <c r="G25" s="3" t="s">
        <v>140</v>
      </c>
      <c r="H25" s="3" t="s">
        <v>141</v>
      </c>
      <c r="J25" s="23">
        <v>1.54</v>
      </c>
      <c r="K25" s="23">
        <f t="shared" si="0"/>
        <v>1.54</v>
      </c>
    </row>
    <row r="26" spans="2:13" x14ac:dyDescent="0.25">
      <c r="B26" s="1">
        <v>19</v>
      </c>
      <c r="C26" s="1">
        <v>1</v>
      </c>
      <c r="D26" s="15" t="s">
        <v>289</v>
      </c>
      <c r="E26" s="3" t="s">
        <v>142</v>
      </c>
      <c r="F26" s="3" t="s">
        <v>139</v>
      </c>
      <c r="G26" s="34" t="s">
        <v>411</v>
      </c>
      <c r="H26" s="3" t="s">
        <v>143</v>
      </c>
      <c r="J26" s="23">
        <v>1.54</v>
      </c>
      <c r="K26" s="23">
        <f t="shared" si="0"/>
        <v>1.54</v>
      </c>
    </row>
    <row r="27" spans="2:13" x14ac:dyDescent="0.25">
      <c r="B27" s="1">
        <v>20</v>
      </c>
      <c r="C27" s="1">
        <v>4</v>
      </c>
      <c r="D27" s="15" t="s">
        <v>289</v>
      </c>
      <c r="E27" s="3" t="s">
        <v>144</v>
      </c>
      <c r="F27" s="3" t="s">
        <v>145</v>
      </c>
      <c r="G27" s="3" t="s">
        <v>146</v>
      </c>
      <c r="H27" s="3" t="s">
        <v>147</v>
      </c>
      <c r="J27" s="23">
        <v>3.99</v>
      </c>
      <c r="K27" s="23">
        <f t="shared" si="0"/>
        <v>15.96</v>
      </c>
    </row>
    <row r="28" spans="2:13" x14ac:dyDescent="0.25">
      <c r="B28" s="1">
        <v>21</v>
      </c>
      <c r="C28" s="1">
        <v>4</v>
      </c>
      <c r="D28" s="15" t="s">
        <v>289</v>
      </c>
      <c r="E28" s="3" t="s">
        <v>148</v>
      </c>
      <c r="F28" s="3" t="s">
        <v>145</v>
      </c>
      <c r="G28" s="3" t="s">
        <v>149</v>
      </c>
      <c r="H28" s="3" t="s">
        <v>150</v>
      </c>
      <c r="J28" s="23">
        <v>3.99</v>
      </c>
      <c r="K28" s="23">
        <f t="shared" si="0"/>
        <v>15.96</v>
      </c>
    </row>
    <row r="29" spans="2:13" x14ac:dyDescent="0.25">
      <c r="B29" s="1">
        <v>22</v>
      </c>
      <c r="C29" s="1">
        <v>2</v>
      </c>
      <c r="D29" s="15" t="s">
        <v>289</v>
      </c>
      <c r="E29" s="3" t="s">
        <v>151</v>
      </c>
      <c r="F29" s="3" t="s">
        <v>151</v>
      </c>
      <c r="G29" s="3" t="s">
        <v>206</v>
      </c>
      <c r="H29" s="3" t="s">
        <v>152</v>
      </c>
      <c r="J29" s="23">
        <v>0.14000000000000001</v>
      </c>
      <c r="K29" s="23">
        <f t="shared" si="0"/>
        <v>0.28000000000000003</v>
      </c>
    </row>
    <row r="30" spans="2:13" x14ac:dyDescent="0.25">
      <c r="B30" s="1">
        <v>23</v>
      </c>
      <c r="C30" s="1">
        <v>1</v>
      </c>
      <c r="D30" s="15" t="s">
        <v>289</v>
      </c>
      <c r="E30" s="3" t="s">
        <v>47</v>
      </c>
      <c r="F30" s="3" t="s">
        <v>44</v>
      </c>
      <c r="G30" s="3" t="s">
        <v>49</v>
      </c>
      <c r="H30" s="3" t="s">
        <v>153</v>
      </c>
      <c r="J30" s="23">
        <v>1.76</v>
      </c>
      <c r="K30" s="23">
        <f t="shared" si="0"/>
        <v>1.76</v>
      </c>
    </row>
    <row r="31" spans="2:13" x14ac:dyDescent="0.25">
      <c r="B31" s="1">
        <v>24</v>
      </c>
      <c r="C31" s="1">
        <v>1</v>
      </c>
      <c r="D31" s="15" t="s">
        <v>289</v>
      </c>
      <c r="E31" s="3" t="s">
        <v>66</v>
      </c>
      <c r="F31" s="3" t="s">
        <v>59</v>
      </c>
      <c r="G31" s="3" t="s">
        <v>298</v>
      </c>
      <c r="H31" s="3" t="s">
        <v>154</v>
      </c>
      <c r="I31" s="3"/>
      <c r="J31" s="23">
        <v>0.08</v>
      </c>
      <c r="K31" s="23">
        <f t="shared" si="0"/>
        <v>0.08</v>
      </c>
      <c r="L31" s="3"/>
    </row>
    <row r="32" spans="2:13" x14ac:dyDescent="0.25">
      <c r="B32" s="1">
        <v>25</v>
      </c>
      <c r="C32" s="1">
        <v>2</v>
      </c>
      <c r="D32" s="15" t="s">
        <v>289</v>
      </c>
      <c r="E32" s="3">
        <v>33</v>
      </c>
      <c r="F32" s="3" t="s">
        <v>59</v>
      </c>
      <c r="G32" s="3" t="s">
        <v>291</v>
      </c>
      <c r="H32" s="3" t="s">
        <v>155</v>
      </c>
      <c r="I32" s="3"/>
      <c r="J32" s="23">
        <v>0.08</v>
      </c>
      <c r="K32" s="23">
        <f t="shared" si="0"/>
        <v>0.16</v>
      </c>
      <c r="L32" s="3"/>
    </row>
    <row r="33" spans="2:13" x14ac:dyDescent="0.25">
      <c r="B33" s="1">
        <v>26</v>
      </c>
      <c r="C33" s="1">
        <v>1</v>
      </c>
      <c r="D33" s="15" t="s">
        <v>289</v>
      </c>
      <c r="E33" s="3" t="s">
        <v>156</v>
      </c>
      <c r="F33" s="3" t="s">
        <v>59</v>
      </c>
      <c r="G33" s="3" t="s">
        <v>300</v>
      </c>
      <c r="H33" s="3" t="s">
        <v>157</v>
      </c>
      <c r="I33" s="3"/>
      <c r="J33" s="23">
        <v>0.08</v>
      </c>
      <c r="K33" s="23">
        <f t="shared" si="0"/>
        <v>0.08</v>
      </c>
      <c r="L33" s="3"/>
    </row>
    <row r="34" spans="2:13" x14ac:dyDescent="0.25">
      <c r="B34" s="1">
        <v>27</v>
      </c>
      <c r="C34" s="1">
        <v>1</v>
      </c>
      <c r="D34" s="15" t="s">
        <v>289</v>
      </c>
      <c r="E34" s="3" t="s">
        <v>158</v>
      </c>
      <c r="F34" s="3" t="s">
        <v>59</v>
      </c>
      <c r="G34" s="3" t="s">
        <v>301</v>
      </c>
      <c r="H34" s="3" t="s">
        <v>159</v>
      </c>
      <c r="I34" s="3"/>
      <c r="J34" s="23">
        <v>0.08</v>
      </c>
      <c r="K34" s="23">
        <f t="shared" si="0"/>
        <v>0.08</v>
      </c>
      <c r="L34" s="3"/>
    </row>
    <row r="35" spans="2:13" x14ac:dyDescent="0.25">
      <c r="B35" s="1">
        <v>28</v>
      </c>
      <c r="C35" s="1">
        <v>2</v>
      </c>
      <c r="D35" s="15" t="s">
        <v>289</v>
      </c>
      <c r="E35" s="3" t="s">
        <v>50</v>
      </c>
      <c r="F35" s="3" t="s">
        <v>59</v>
      </c>
      <c r="G35" s="3" t="s">
        <v>302</v>
      </c>
      <c r="H35" s="3" t="s">
        <v>217</v>
      </c>
      <c r="I35" s="3"/>
      <c r="J35" s="23">
        <v>0.08</v>
      </c>
      <c r="K35" s="23">
        <f t="shared" si="0"/>
        <v>0.16</v>
      </c>
      <c r="L35" s="3"/>
    </row>
    <row r="36" spans="2:13" x14ac:dyDescent="0.25">
      <c r="B36" s="1">
        <v>29</v>
      </c>
      <c r="C36" s="1">
        <v>2</v>
      </c>
      <c r="D36" s="15" t="s">
        <v>289</v>
      </c>
      <c r="E36" s="3" t="s">
        <v>160</v>
      </c>
      <c r="F36" s="3" t="s">
        <v>59</v>
      </c>
      <c r="G36" s="3" t="s">
        <v>303</v>
      </c>
      <c r="H36" s="3" t="s">
        <v>161</v>
      </c>
      <c r="I36" s="3"/>
      <c r="J36" s="23">
        <v>0.08</v>
      </c>
      <c r="K36" s="23">
        <f t="shared" si="0"/>
        <v>0.16</v>
      </c>
      <c r="L36" s="3"/>
    </row>
    <row r="37" spans="2:13" x14ac:dyDescent="0.25">
      <c r="B37" s="1">
        <v>30</v>
      </c>
      <c r="C37" s="1">
        <v>2</v>
      </c>
      <c r="D37" s="15" t="s">
        <v>289</v>
      </c>
      <c r="E37" s="3" t="s">
        <v>162</v>
      </c>
      <c r="F37" s="3" t="s">
        <v>59</v>
      </c>
      <c r="G37" s="3" t="s">
        <v>304</v>
      </c>
      <c r="H37" s="3" t="s">
        <v>163</v>
      </c>
      <c r="I37" s="3"/>
      <c r="J37" s="23">
        <v>0.08</v>
      </c>
      <c r="K37" s="23">
        <f t="shared" si="0"/>
        <v>0.16</v>
      </c>
      <c r="L37" s="3"/>
      <c r="M37" s="7"/>
    </row>
    <row r="38" spans="2:13" x14ac:dyDescent="0.25">
      <c r="B38" s="1">
        <v>31</v>
      </c>
      <c r="C38" s="1">
        <v>1</v>
      </c>
      <c r="D38" s="15" t="s">
        <v>289</v>
      </c>
      <c r="E38" s="3" t="s">
        <v>164</v>
      </c>
      <c r="F38" s="3" t="s">
        <v>71</v>
      </c>
      <c r="G38" s="3" t="s">
        <v>211</v>
      </c>
      <c r="H38" s="3" t="s">
        <v>165</v>
      </c>
      <c r="I38" s="3"/>
      <c r="J38" s="23">
        <v>1.34</v>
      </c>
      <c r="K38" s="23">
        <f t="shared" si="0"/>
        <v>1.34</v>
      </c>
      <c r="L38" s="3"/>
    </row>
    <row r="39" spans="2:13" x14ac:dyDescent="0.25">
      <c r="B39" s="1">
        <v>32</v>
      </c>
      <c r="C39" s="1">
        <v>1</v>
      </c>
      <c r="D39" s="15" t="s">
        <v>289</v>
      </c>
      <c r="E39" s="3" t="s">
        <v>166</v>
      </c>
      <c r="F39" s="3" t="s">
        <v>71</v>
      </c>
      <c r="G39" s="3" t="s">
        <v>167</v>
      </c>
      <c r="H39" s="3" t="s">
        <v>168</v>
      </c>
      <c r="J39" s="23">
        <v>0.83</v>
      </c>
      <c r="K39" s="23">
        <f t="shared" si="0"/>
        <v>0.83</v>
      </c>
    </row>
    <row r="40" spans="2:13" x14ac:dyDescent="0.25">
      <c r="B40" s="1">
        <v>33</v>
      </c>
      <c r="C40" s="1">
        <v>4</v>
      </c>
      <c r="D40" s="15" t="s">
        <v>289</v>
      </c>
      <c r="E40" s="3" t="s">
        <v>66</v>
      </c>
      <c r="F40" s="3" t="s">
        <v>59</v>
      </c>
      <c r="G40" s="3" t="s">
        <v>298</v>
      </c>
      <c r="H40" s="3" t="s">
        <v>169</v>
      </c>
      <c r="I40" s="3"/>
      <c r="J40" s="23">
        <v>0.08</v>
      </c>
      <c r="K40" s="23">
        <f t="shared" si="0"/>
        <v>0.32</v>
      </c>
      <c r="L40" s="3"/>
    </row>
    <row r="41" spans="2:13" x14ac:dyDescent="0.25">
      <c r="B41" s="1">
        <v>34</v>
      </c>
      <c r="C41" s="1">
        <v>1</v>
      </c>
      <c r="D41" s="15" t="s">
        <v>289</v>
      </c>
      <c r="E41" s="3">
        <v>68</v>
      </c>
      <c r="F41" s="3" t="s">
        <v>59</v>
      </c>
      <c r="G41" s="3" t="s">
        <v>305</v>
      </c>
      <c r="H41" s="3" t="s">
        <v>170</v>
      </c>
      <c r="I41" s="3"/>
      <c r="J41" s="23">
        <v>0.08</v>
      </c>
      <c r="K41" s="23">
        <f t="shared" si="0"/>
        <v>0.08</v>
      </c>
      <c r="L41" s="3"/>
    </row>
    <row r="42" spans="2:13" x14ac:dyDescent="0.25">
      <c r="B42" s="1">
        <v>35</v>
      </c>
      <c r="C42" s="1">
        <v>8</v>
      </c>
      <c r="D42" s="15" t="s">
        <v>289</v>
      </c>
      <c r="E42" s="3" t="s">
        <v>74</v>
      </c>
      <c r="F42" s="3">
        <v>2512</v>
      </c>
      <c r="G42" s="3" t="s">
        <v>293</v>
      </c>
      <c r="H42" s="3" t="s">
        <v>171</v>
      </c>
      <c r="J42" s="23">
        <v>0.18</v>
      </c>
      <c r="K42" s="23">
        <f t="shared" si="0"/>
        <v>1.44</v>
      </c>
    </row>
    <row r="43" spans="2:13" x14ac:dyDescent="0.25">
      <c r="B43" s="1">
        <v>36</v>
      </c>
      <c r="C43" s="1">
        <v>8</v>
      </c>
      <c r="D43" s="15" t="s">
        <v>289</v>
      </c>
      <c r="E43" s="3" t="s">
        <v>172</v>
      </c>
      <c r="F43" s="3" t="s">
        <v>173</v>
      </c>
      <c r="G43" s="3" t="s">
        <v>207</v>
      </c>
      <c r="H43" s="3" t="s">
        <v>174</v>
      </c>
      <c r="J43" s="23">
        <v>0.63</v>
      </c>
      <c r="K43" s="23">
        <f t="shared" si="0"/>
        <v>5.04</v>
      </c>
    </row>
    <row r="44" spans="2:13" ht="26.25" customHeight="1" x14ac:dyDescent="0.25">
      <c r="B44" s="1">
        <v>37</v>
      </c>
      <c r="C44" s="1">
        <v>1</v>
      </c>
      <c r="D44" s="15" t="s">
        <v>289</v>
      </c>
      <c r="E44" s="3">
        <v>150</v>
      </c>
      <c r="F44" s="3" t="s">
        <v>59</v>
      </c>
      <c r="G44" s="3" t="s">
        <v>292</v>
      </c>
      <c r="H44" s="3" t="s">
        <v>273</v>
      </c>
      <c r="I44" s="3"/>
      <c r="J44" s="23">
        <v>0.08</v>
      </c>
      <c r="K44" s="23">
        <f t="shared" si="0"/>
        <v>0.08</v>
      </c>
      <c r="L44" s="3"/>
      <c r="M44" s="12" t="s">
        <v>274</v>
      </c>
    </row>
    <row r="45" spans="2:13" x14ac:dyDescent="0.25">
      <c r="B45" s="1">
        <v>38</v>
      </c>
      <c r="C45" s="1">
        <v>3</v>
      </c>
      <c r="E45" s="3" t="s">
        <v>63</v>
      </c>
      <c r="F45" s="3" t="s">
        <v>59</v>
      </c>
      <c r="G45" s="3" t="s">
        <v>294</v>
      </c>
      <c r="H45" s="3" t="s">
        <v>223</v>
      </c>
      <c r="I45" s="3"/>
      <c r="J45" s="23">
        <v>0.08</v>
      </c>
      <c r="K45" s="23">
        <f t="shared" si="0"/>
        <v>0.24</v>
      </c>
      <c r="L45" s="3"/>
    </row>
    <row r="46" spans="2:13" x14ac:dyDescent="0.25">
      <c r="B46" s="1">
        <v>39</v>
      </c>
      <c r="C46" s="1">
        <v>2</v>
      </c>
      <c r="D46" s="15" t="s">
        <v>289</v>
      </c>
      <c r="E46" s="3" t="s">
        <v>40</v>
      </c>
      <c r="F46" s="3" t="s">
        <v>59</v>
      </c>
      <c r="G46" s="3" t="s">
        <v>295</v>
      </c>
      <c r="H46" s="3" t="s">
        <v>175</v>
      </c>
      <c r="I46" s="3"/>
      <c r="J46" s="23">
        <v>0.08</v>
      </c>
      <c r="K46" s="23">
        <f t="shared" si="0"/>
        <v>0.16</v>
      </c>
      <c r="L46" s="3"/>
    </row>
    <row r="47" spans="2:13" x14ac:dyDescent="0.25">
      <c r="B47" s="1">
        <v>40</v>
      </c>
      <c r="C47" s="1">
        <v>1</v>
      </c>
      <c r="D47" s="15" t="s">
        <v>289</v>
      </c>
      <c r="E47" s="3" t="s">
        <v>64</v>
      </c>
      <c r="F47" s="3" t="s">
        <v>59</v>
      </c>
      <c r="G47" s="3" t="s">
        <v>296</v>
      </c>
      <c r="H47" s="3" t="s">
        <v>176</v>
      </c>
      <c r="I47" s="3"/>
      <c r="J47" s="23">
        <v>0.08</v>
      </c>
      <c r="K47" s="23">
        <f t="shared" si="0"/>
        <v>0.08</v>
      </c>
      <c r="L47" s="3"/>
    </row>
    <row r="48" spans="2:13" x14ac:dyDescent="0.25">
      <c r="B48" s="1">
        <v>41</v>
      </c>
      <c r="C48" s="1">
        <v>1</v>
      </c>
      <c r="D48" s="15" t="s">
        <v>289</v>
      </c>
      <c r="E48" s="3" t="s">
        <v>177</v>
      </c>
      <c r="F48" s="3" t="s">
        <v>59</v>
      </c>
      <c r="G48" s="3" t="s">
        <v>306</v>
      </c>
      <c r="H48" s="3" t="s">
        <v>178</v>
      </c>
      <c r="J48" s="23">
        <v>0.08</v>
      </c>
      <c r="K48" s="23">
        <f t="shared" si="0"/>
        <v>0.08</v>
      </c>
    </row>
    <row r="49" spans="2:13" x14ac:dyDescent="0.25">
      <c r="B49" s="1">
        <v>43</v>
      </c>
      <c r="C49" s="1">
        <v>2</v>
      </c>
      <c r="D49" s="15" t="s">
        <v>289</v>
      </c>
      <c r="E49" s="3" t="s">
        <v>179</v>
      </c>
      <c r="F49" s="3" t="s">
        <v>180</v>
      </c>
      <c r="G49" s="3" t="s">
        <v>208</v>
      </c>
      <c r="H49" s="3" t="s">
        <v>181</v>
      </c>
      <c r="J49" s="23">
        <v>0.11</v>
      </c>
      <c r="K49" s="23">
        <f t="shared" si="0"/>
        <v>0.22</v>
      </c>
      <c r="M49" s="7" t="s">
        <v>218</v>
      </c>
    </row>
    <row r="50" spans="2:13" x14ac:dyDescent="0.25">
      <c r="B50" s="1">
        <v>44</v>
      </c>
      <c r="C50" s="1">
        <v>1</v>
      </c>
      <c r="D50" s="15" t="s">
        <v>289</v>
      </c>
      <c r="E50" s="3" t="s">
        <v>182</v>
      </c>
      <c r="F50" s="3" t="s">
        <v>180</v>
      </c>
      <c r="G50" s="3" t="s">
        <v>208</v>
      </c>
      <c r="H50" s="3" t="s">
        <v>183</v>
      </c>
      <c r="J50" s="23">
        <v>0.11</v>
      </c>
      <c r="K50" s="23">
        <f t="shared" si="0"/>
        <v>0.11</v>
      </c>
      <c r="M50" s="7" t="s">
        <v>218</v>
      </c>
    </row>
    <row r="51" spans="2:13" x14ac:dyDescent="0.25">
      <c r="B51" s="1">
        <v>45</v>
      </c>
      <c r="C51" s="1">
        <v>1</v>
      </c>
      <c r="D51" s="15" t="s">
        <v>289</v>
      </c>
      <c r="E51" s="3" t="s">
        <v>184</v>
      </c>
      <c r="F51" s="3" t="s">
        <v>180</v>
      </c>
      <c r="G51" s="3" t="s">
        <v>208</v>
      </c>
      <c r="H51" s="3" t="s">
        <v>185</v>
      </c>
      <c r="J51" s="23">
        <v>0.11</v>
      </c>
      <c r="K51" s="23">
        <f t="shared" si="0"/>
        <v>0.11</v>
      </c>
      <c r="M51" s="7" t="s">
        <v>218</v>
      </c>
    </row>
    <row r="52" spans="2:13" x14ac:dyDescent="0.25">
      <c r="B52" s="1">
        <v>46</v>
      </c>
      <c r="C52" s="1">
        <v>1</v>
      </c>
      <c r="D52" s="15" t="s">
        <v>289</v>
      </c>
      <c r="E52" s="3" t="s">
        <v>186</v>
      </c>
      <c r="F52" s="3" t="s">
        <v>180</v>
      </c>
      <c r="G52" s="3" t="s">
        <v>208</v>
      </c>
      <c r="H52" s="3" t="s">
        <v>187</v>
      </c>
      <c r="J52" s="23">
        <v>0.11</v>
      </c>
      <c r="K52" s="23">
        <f t="shared" si="0"/>
        <v>0.11</v>
      </c>
      <c r="M52" s="7" t="s">
        <v>218</v>
      </c>
    </row>
    <row r="53" spans="2:13" x14ac:dyDescent="0.25">
      <c r="B53" s="1">
        <v>47</v>
      </c>
      <c r="C53" s="1">
        <v>1</v>
      </c>
      <c r="D53" s="15" t="s">
        <v>289</v>
      </c>
      <c r="E53" s="3" t="s">
        <v>188</v>
      </c>
      <c r="F53" s="3" t="s">
        <v>180</v>
      </c>
      <c r="G53" s="3" t="s">
        <v>208</v>
      </c>
      <c r="H53" s="3" t="s">
        <v>189</v>
      </c>
      <c r="J53" s="23">
        <v>0.11</v>
      </c>
      <c r="K53" s="23">
        <f t="shared" si="0"/>
        <v>0.11</v>
      </c>
      <c r="M53" s="7" t="s">
        <v>218</v>
      </c>
    </row>
    <row r="54" spans="2:13" x14ac:dyDescent="0.25">
      <c r="B54" s="1">
        <v>48</v>
      </c>
      <c r="C54" s="1">
        <v>1</v>
      </c>
      <c r="D54" s="15" t="s">
        <v>289</v>
      </c>
      <c r="E54" s="3" t="s">
        <v>190</v>
      </c>
      <c r="F54" s="3" t="s">
        <v>191</v>
      </c>
      <c r="G54" s="3" t="s">
        <v>192</v>
      </c>
      <c r="H54" s="3" t="s">
        <v>193</v>
      </c>
      <c r="J54" s="23">
        <v>0.51</v>
      </c>
      <c r="K54" s="23">
        <f t="shared" si="0"/>
        <v>0.51</v>
      </c>
      <c r="M54" s="5" t="s">
        <v>388</v>
      </c>
    </row>
    <row r="55" spans="2:13" x14ac:dyDescent="0.25">
      <c r="B55" s="1">
        <v>49</v>
      </c>
      <c r="C55" s="1">
        <v>1</v>
      </c>
      <c r="D55" s="15" t="s">
        <v>289</v>
      </c>
      <c r="E55" s="3" t="s">
        <v>194</v>
      </c>
      <c r="F55" s="3" t="s">
        <v>180</v>
      </c>
      <c r="G55" s="3" t="s">
        <v>208</v>
      </c>
      <c r="H55" s="3" t="s">
        <v>195</v>
      </c>
      <c r="J55" s="23">
        <v>0.11</v>
      </c>
      <c r="K55" s="23">
        <f t="shared" si="0"/>
        <v>0.11</v>
      </c>
    </row>
    <row r="56" spans="2:13" x14ac:dyDescent="0.25">
      <c r="B56" s="1">
        <v>50</v>
      </c>
      <c r="C56" s="1">
        <v>1</v>
      </c>
      <c r="D56" s="15" t="s">
        <v>289</v>
      </c>
      <c r="E56" s="3" t="s">
        <v>209</v>
      </c>
      <c r="F56" s="3" t="s">
        <v>196</v>
      </c>
      <c r="G56" s="3" t="s">
        <v>210</v>
      </c>
      <c r="H56" s="3" t="s">
        <v>197</v>
      </c>
      <c r="I56" s="3"/>
      <c r="J56" s="23">
        <v>2.74</v>
      </c>
      <c r="K56" s="23">
        <f t="shared" si="0"/>
        <v>2.74</v>
      </c>
      <c r="L56" s="3"/>
      <c r="M56" s="5" t="s">
        <v>307</v>
      </c>
    </row>
    <row r="57" spans="2:13" x14ac:dyDescent="0.25">
      <c r="B57" s="1">
        <v>51</v>
      </c>
      <c r="C57" s="1">
        <v>2</v>
      </c>
      <c r="D57" s="15" t="s">
        <v>289</v>
      </c>
      <c r="E57" s="3" t="s">
        <v>216</v>
      </c>
      <c r="G57" s="3" t="s">
        <v>230</v>
      </c>
      <c r="J57" s="23">
        <v>1.33</v>
      </c>
      <c r="K57" s="23">
        <f t="shared" si="0"/>
        <v>2.66</v>
      </c>
    </row>
    <row r="61" spans="2:13" x14ac:dyDescent="0.25">
      <c r="H61" s="3" t="s">
        <v>318</v>
      </c>
      <c r="K61" s="23">
        <f>SUM(K8:K59)</f>
        <v>68.069999999999965</v>
      </c>
    </row>
    <row r="64" spans="2:13" x14ac:dyDescent="0.25">
      <c r="H64" s="3" t="s">
        <v>320</v>
      </c>
      <c r="K64" s="23">
        <f>2*K61</f>
        <v>136.13999999999993</v>
      </c>
    </row>
  </sheetData>
  <mergeCells count="2">
    <mergeCell ref="C2:I2"/>
    <mergeCell ref="C3:I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659B-52D8-4161-8899-59CEF6DE377D}">
  <dimension ref="D6:M38"/>
  <sheetViews>
    <sheetView workbookViewId="0">
      <selection activeCell="M6" sqref="M1:M1048576"/>
    </sheetView>
  </sheetViews>
  <sheetFormatPr defaultRowHeight="15" x14ac:dyDescent="0.25"/>
  <cols>
    <col min="6" max="6" width="23.28515625" customWidth="1"/>
    <col min="7" max="7" width="20.7109375" customWidth="1"/>
    <col min="8" max="8" width="25.42578125" customWidth="1"/>
    <col min="9" max="9" width="19.140625" customWidth="1"/>
    <col min="10" max="10" width="15.85546875" hidden="1" customWidth="1"/>
    <col min="11" max="11" width="16" hidden="1" customWidth="1"/>
    <col min="12" max="12" width="3.28515625" hidden="1" customWidth="1"/>
    <col min="13" max="13" width="67.28515625" customWidth="1"/>
  </cols>
  <sheetData>
    <row r="6" spans="4:13" ht="60" x14ac:dyDescent="0.25">
      <c r="D6" s="24" t="s">
        <v>0</v>
      </c>
      <c r="E6" s="24" t="s">
        <v>1</v>
      </c>
      <c r="F6" s="25" t="s">
        <v>2</v>
      </c>
      <c r="G6" s="25" t="s">
        <v>81</v>
      </c>
      <c r="H6" s="25" t="s">
        <v>82</v>
      </c>
      <c r="I6" s="25" t="s">
        <v>3</v>
      </c>
      <c r="J6" s="10" t="s">
        <v>315</v>
      </c>
      <c r="K6" s="10" t="s">
        <v>313</v>
      </c>
      <c r="L6" s="25"/>
      <c r="M6" s="25" t="s">
        <v>324</v>
      </c>
    </row>
    <row r="7" spans="4:13" x14ac:dyDescent="0.25">
      <c r="D7" s="26">
        <v>1</v>
      </c>
      <c r="E7" s="26">
        <v>1</v>
      </c>
      <c r="F7" s="27" t="s">
        <v>325</v>
      </c>
      <c r="G7" s="27" t="s">
        <v>100</v>
      </c>
      <c r="H7" s="27" t="s">
        <v>326</v>
      </c>
      <c r="I7" s="27" t="s">
        <v>6</v>
      </c>
      <c r="J7" s="27">
        <v>0.11</v>
      </c>
      <c r="K7" s="27">
        <f>J7*E7</f>
        <v>0.11</v>
      </c>
      <c r="L7" s="27"/>
      <c r="M7" s="27" t="s">
        <v>414</v>
      </c>
    </row>
    <row r="8" spans="4:13" x14ac:dyDescent="0.25">
      <c r="D8" s="26">
        <v>2</v>
      </c>
      <c r="E8" s="26">
        <v>1</v>
      </c>
      <c r="F8" s="27" t="s">
        <v>327</v>
      </c>
      <c r="G8" s="27" t="s">
        <v>100</v>
      </c>
      <c r="H8" s="27" t="s">
        <v>328</v>
      </c>
      <c r="I8" s="27" t="s">
        <v>329</v>
      </c>
      <c r="J8" s="27">
        <v>0.2</v>
      </c>
      <c r="K8" s="27">
        <f t="shared" ref="K8:K33" si="0">J8*E8</f>
        <v>0.2</v>
      </c>
      <c r="L8" s="27"/>
      <c r="M8" s="27"/>
    </row>
    <row r="9" spans="4:13" x14ac:dyDescent="0.25">
      <c r="D9" s="26">
        <v>3</v>
      </c>
      <c r="E9" s="26">
        <v>1</v>
      </c>
      <c r="F9" s="27" t="s">
        <v>330</v>
      </c>
      <c r="G9" s="27" t="s">
        <v>331</v>
      </c>
      <c r="H9" s="27" t="s">
        <v>332</v>
      </c>
      <c r="I9" s="27" t="s">
        <v>333</v>
      </c>
      <c r="J9" s="27">
        <v>0.23</v>
      </c>
      <c r="K9" s="27">
        <f t="shared" si="0"/>
        <v>0.23</v>
      </c>
      <c r="L9" s="27"/>
      <c r="M9" s="27"/>
    </row>
    <row r="10" spans="4:13" x14ac:dyDescent="0.25">
      <c r="D10" s="26">
        <v>4</v>
      </c>
      <c r="E10" s="26">
        <v>2</v>
      </c>
      <c r="F10" s="27" t="s">
        <v>334</v>
      </c>
      <c r="G10" s="27" t="s">
        <v>25</v>
      </c>
      <c r="H10" s="27" t="s">
        <v>335</v>
      </c>
      <c r="I10" s="27" t="s">
        <v>336</v>
      </c>
      <c r="J10" s="27">
        <v>0.44</v>
      </c>
      <c r="K10" s="27">
        <f t="shared" si="0"/>
        <v>0.88</v>
      </c>
      <c r="L10" s="27"/>
      <c r="M10" s="27"/>
    </row>
    <row r="11" spans="4:13" x14ac:dyDescent="0.25">
      <c r="D11" s="26">
        <v>5</v>
      </c>
      <c r="E11" s="26">
        <v>2</v>
      </c>
      <c r="F11" s="27" t="s">
        <v>337</v>
      </c>
      <c r="G11" s="27" t="s">
        <v>30</v>
      </c>
      <c r="H11" s="27" t="s">
        <v>338</v>
      </c>
      <c r="I11" s="27" t="s">
        <v>224</v>
      </c>
      <c r="J11" s="27">
        <v>0.14000000000000001</v>
      </c>
      <c r="K11" s="27">
        <f t="shared" si="0"/>
        <v>0.28000000000000003</v>
      </c>
      <c r="L11" s="27"/>
      <c r="M11" s="27"/>
    </row>
    <row r="12" spans="4:13" x14ac:dyDescent="0.25">
      <c r="D12" s="26">
        <v>6</v>
      </c>
      <c r="E12" s="26">
        <v>1</v>
      </c>
      <c r="F12" s="27" t="s">
        <v>339</v>
      </c>
      <c r="G12" s="27" t="s">
        <v>30</v>
      </c>
      <c r="H12" s="27" t="s">
        <v>340</v>
      </c>
      <c r="I12" s="27" t="s">
        <v>341</v>
      </c>
      <c r="J12" s="27">
        <v>0.26</v>
      </c>
      <c r="K12" s="27">
        <f t="shared" si="0"/>
        <v>0.26</v>
      </c>
      <c r="L12" s="27"/>
      <c r="M12" s="27"/>
    </row>
    <row r="13" spans="4:13" x14ac:dyDescent="0.25">
      <c r="D13" s="26">
        <v>7</v>
      </c>
      <c r="E13" s="26">
        <v>1</v>
      </c>
      <c r="F13" s="27" t="s">
        <v>342</v>
      </c>
      <c r="G13" s="27" t="s">
        <v>343</v>
      </c>
      <c r="H13" s="27" t="s">
        <v>344</v>
      </c>
      <c r="I13" s="27" t="s">
        <v>235</v>
      </c>
      <c r="J13" s="27">
        <v>0.12</v>
      </c>
      <c r="K13" s="27">
        <f t="shared" si="0"/>
        <v>0.12</v>
      </c>
      <c r="L13" s="27"/>
      <c r="M13" s="27" t="s">
        <v>345</v>
      </c>
    </row>
    <row r="14" spans="4:13" x14ac:dyDescent="0.25">
      <c r="D14" s="26">
        <v>8</v>
      </c>
      <c r="E14" s="26">
        <v>1</v>
      </c>
      <c r="F14" s="27" t="s">
        <v>346</v>
      </c>
      <c r="G14" s="27" t="s">
        <v>347</v>
      </c>
      <c r="H14" s="27" t="s">
        <v>348</v>
      </c>
      <c r="I14" s="27" t="s">
        <v>349</v>
      </c>
      <c r="J14" s="27">
        <v>7.0000000000000007E-2</v>
      </c>
      <c r="K14" s="27">
        <f t="shared" si="0"/>
        <v>7.0000000000000007E-2</v>
      </c>
      <c r="L14" s="27"/>
      <c r="M14" s="27"/>
    </row>
    <row r="15" spans="4:13" x14ac:dyDescent="0.25">
      <c r="D15" s="26">
        <v>9</v>
      </c>
      <c r="E15" s="26">
        <v>4</v>
      </c>
      <c r="F15" s="27" t="s">
        <v>350</v>
      </c>
      <c r="G15" s="27" t="s">
        <v>351</v>
      </c>
      <c r="H15" s="27" t="s">
        <v>389</v>
      </c>
      <c r="I15" s="27" t="s">
        <v>352</v>
      </c>
      <c r="J15" s="27">
        <v>1.24</v>
      </c>
      <c r="K15" s="27">
        <f t="shared" si="0"/>
        <v>4.96</v>
      </c>
      <c r="L15" s="27"/>
      <c r="M15" s="27" t="s">
        <v>353</v>
      </c>
    </row>
    <row r="16" spans="4:13" x14ac:dyDescent="0.25">
      <c r="D16" s="26">
        <v>10</v>
      </c>
      <c r="E16" s="26">
        <v>2</v>
      </c>
      <c r="F16" s="27" t="s">
        <v>354</v>
      </c>
      <c r="G16" s="27" t="s">
        <v>59</v>
      </c>
      <c r="H16" s="27" t="s">
        <v>355</v>
      </c>
      <c r="I16" s="28" t="s">
        <v>225</v>
      </c>
      <c r="J16" s="28">
        <v>0.08</v>
      </c>
      <c r="K16" s="27">
        <f t="shared" si="0"/>
        <v>0.16</v>
      </c>
      <c r="L16" s="28"/>
      <c r="M16" s="27" t="s">
        <v>356</v>
      </c>
    </row>
    <row r="17" spans="4:13" x14ac:dyDescent="0.25">
      <c r="D17" s="26">
        <v>11</v>
      </c>
      <c r="E17" s="26">
        <v>4</v>
      </c>
      <c r="F17" s="27" t="s">
        <v>357</v>
      </c>
      <c r="G17" s="27" t="s">
        <v>59</v>
      </c>
      <c r="H17" s="27" t="s">
        <v>358</v>
      </c>
      <c r="I17" s="27" t="s">
        <v>359</v>
      </c>
      <c r="J17" s="28">
        <v>0.08</v>
      </c>
      <c r="K17" s="27">
        <f t="shared" si="0"/>
        <v>0.32</v>
      </c>
      <c r="L17" s="27"/>
      <c r="M17" s="27"/>
    </row>
    <row r="18" spans="4:13" x14ac:dyDescent="0.25">
      <c r="D18" s="26">
        <v>12</v>
      </c>
      <c r="E18" s="26">
        <v>1</v>
      </c>
      <c r="F18" s="27" t="s">
        <v>360</v>
      </c>
      <c r="G18" s="27" t="s">
        <v>59</v>
      </c>
      <c r="H18" s="27" t="s">
        <v>361</v>
      </c>
      <c r="I18" s="28" t="s">
        <v>45</v>
      </c>
      <c r="J18" s="28">
        <v>0.08</v>
      </c>
      <c r="K18" s="27">
        <f t="shared" si="0"/>
        <v>0.08</v>
      </c>
      <c r="L18" s="28"/>
      <c r="M18" s="27" t="s">
        <v>356</v>
      </c>
    </row>
    <row r="19" spans="4:13" x14ac:dyDescent="0.25">
      <c r="D19" s="26">
        <v>13</v>
      </c>
      <c r="E19" s="26">
        <v>1</v>
      </c>
      <c r="F19" s="27" t="s">
        <v>362</v>
      </c>
      <c r="G19" s="27" t="s">
        <v>59</v>
      </c>
      <c r="H19" s="27" t="s">
        <v>363</v>
      </c>
      <c r="I19" s="28" t="s">
        <v>48</v>
      </c>
      <c r="J19" s="28">
        <v>0.08</v>
      </c>
      <c r="K19" s="27">
        <f t="shared" si="0"/>
        <v>0.08</v>
      </c>
      <c r="L19" s="28"/>
      <c r="M19" s="27" t="s">
        <v>356</v>
      </c>
    </row>
    <row r="20" spans="4:13" x14ac:dyDescent="0.25">
      <c r="D20" s="26">
        <v>14</v>
      </c>
      <c r="E20" s="26">
        <v>1</v>
      </c>
      <c r="F20" s="27" t="s">
        <v>66</v>
      </c>
      <c r="G20" s="27" t="s">
        <v>59</v>
      </c>
      <c r="H20" s="27" t="s">
        <v>364</v>
      </c>
      <c r="I20" s="27" t="s">
        <v>365</v>
      </c>
      <c r="J20" s="28">
        <v>0.08</v>
      </c>
      <c r="K20" s="27">
        <f t="shared" si="0"/>
        <v>0.08</v>
      </c>
      <c r="L20" s="27"/>
      <c r="M20" s="27"/>
    </row>
    <row r="21" spans="4:13" x14ac:dyDescent="0.25">
      <c r="D21" s="26">
        <v>15</v>
      </c>
      <c r="E21" s="26">
        <v>3</v>
      </c>
      <c r="F21" s="27" t="s">
        <v>366</v>
      </c>
      <c r="G21" s="27" t="s">
        <v>59</v>
      </c>
      <c r="H21" s="27" t="s">
        <v>367</v>
      </c>
      <c r="I21" s="27" t="s">
        <v>368</v>
      </c>
      <c r="J21" s="28">
        <v>0.08</v>
      </c>
      <c r="K21" s="27">
        <f t="shared" si="0"/>
        <v>0.24</v>
      </c>
      <c r="L21" s="27"/>
      <c r="M21" s="27"/>
    </row>
    <row r="22" spans="4:13" x14ac:dyDescent="0.25">
      <c r="D22" s="26">
        <v>15</v>
      </c>
      <c r="E22" s="26">
        <v>3</v>
      </c>
      <c r="F22" s="27" t="s">
        <v>366</v>
      </c>
      <c r="G22" s="27" t="s">
        <v>369</v>
      </c>
      <c r="H22" s="27" t="s">
        <v>367</v>
      </c>
      <c r="I22" s="28" t="s">
        <v>370</v>
      </c>
      <c r="J22" s="28">
        <v>0.08</v>
      </c>
      <c r="K22" s="27">
        <f t="shared" si="0"/>
        <v>0.24</v>
      </c>
      <c r="L22" s="28"/>
      <c r="M22" s="27" t="s">
        <v>356</v>
      </c>
    </row>
    <row r="23" spans="4:13" x14ac:dyDescent="0.25">
      <c r="D23" s="26">
        <v>16</v>
      </c>
      <c r="E23" s="26">
        <v>1</v>
      </c>
      <c r="F23" s="27" t="s">
        <v>371</v>
      </c>
      <c r="G23" s="27" t="s">
        <v>59</v>
      </c>
      <c r="H23" s="27" t="s">
        <v>372</v>
      </c>
      <c r="I23" s="27" t="s">
        <v>55</v>
      </c>
      <c r="J23" s="27">
        <v>0.42</v>
      </c>
      <c r="K23" s="27">
        <f t="shared" si="0"/>
        <v>0.42</v>
      </c>
      <c r="L23" s="27"/>
      <c r="M23" s="27" t="s">
        <v>373</v>
      </c>
    </row>
    <row r="24" spans="4:13" x14ac:dyDescent="0.25">
      <c r="D24" s="26">
        <v>17</v>
      </c>
      <c r="E24" s="26">
        <v>2</v>
      </c>
      <c r="F24" s="27" t="s">
        <v>374</v>
      </c>
      <c r="G24" s="27" t="s">
        <v>196</v>
      </c>
      <c r="H24" s="27" t="s">
        <v>210</v>
      </c>
      <c r="I24" s="27" t="s">
        <v>375</v>
      </c>
      <c r="J24" s="27">
        <v>2.75</v>
      </c>
      <c r="K24" s="27">
        <f t="shared" si="0"/>
        <v>5.5</v>
      </c>
      <c r="L24" s="27"/>
      <c r="M24" s="27" t="s">
        <v>376</v>
      </c>
    </row>
    <row r="25" spans="4:13" x14ac:dyDescent="0.25">
      <c r="D25" s="26">
        <v>18</v>
      </c>
      <c r="E25" s="26">
        <v>1</v>
      </c>
      <c r="F25" s="27" t="s">
        <v>377</v>
      </c>
      <c r="G25" s="27" t="s">
        <v>180</v>
      </c>
      <c r="H25" s="27" t="s">
        <v>378</v>
      </c>
      <c r="I25" s="27" t="s">
        <v>226</v>
      </c>
      <c r="J25" s="27">
        <v>0.11</v>
      </c>
      <c r="K25" s="27">
        <f t="shared" si="0"/>
        <v>0.11</v>
      </c>
      <c r="L25" s="27"/>
      <c r="M25" s="27"/>
    </row>
    <row r="26" spans="4:13" x14ac:dyDescent="0.25">
      <c r="D26" s="26">
        <v>19</v>
      </c>
      <c r="E26" s="26">
        <v>1</v>
      </c>
      <c r="F26" s="27" t="s">
        <v>379</v>
      </c>
      <c r="G26" s="27" t="s">
        <v>180</v>
      </c>
      <c r="H26" s="27" t="s">
        <v>378</v>
      </c>
      <c r="I26" s="27" t="s">
        <v>227</v>
      </c>
      <c r="J26" s="27">
        <v>0.11</v>
      </c>
      <c r="K26" s="27">
        <f t="shared" si="0"/>
        <v>0.11</v>
      </c>
      <c r="L26" s="27"/>
      <c r="M26" s="27"/>
    </row>
    <row r="27" spans="4:13" x14ac:dyDescent="0.25">
      <c r="D27" s="26">
        <v>20</v>
      </c>
      <c r="E27" s="26">
        <v>1</v>
      </c>
      <c r="F27" s="27" t="s">
        <v>380</v>
      </c>
      <c r="G27" s="27" t="s">
        <v>180</v>
      </c>
      <c r="H27" s="27" t="s">
        <v>378</v>
      </c>
      <c r="I27" s="27" t="s">
        <v>183</v>
      </c>
      <c r="J27" s="27">
        <v>0.11</v>
      </c>
      <c r="K27" s="27">
        <f t="shared" si="0"/>
        <v>0.11</v>
      </c>
      <c r="L27" s="27"/>
      <c r="M27" s="27"/>
    </row>
    <row r="28" spans="4:13" x14ac:dyDescent="0.25">
      <c r="D28" s="26">
        <v>21</v>
      </c>
      <c r="E28" s="26">
        <v>1</v>
      </c>
      <c r="F28" s="27" t="s">
        <v>229</v>
      </c>
      <c r="G28" s="27" t="s">
        <v>180</v>
      </c>
      <c r="H28" s="27" t="s">
        <v>378</v>
      </c>
      <c r="I28" s="27" t="s">
        <v>381</v>
      </c>
      <c r="J28" s="27">
        <v>0.11</v>
      </c>
      <c r="K28" s="27">
        <f t="shared" si="0"/>
        <v>0.11</v>
      </c>
      <c r="L28" s="27"/>
      <c r="M28" s="27"/>
    </row>
    <row r="29" spans="4:13" x14ac:dyDescent="0.25">
      <c r="D29" s="26">
        <v>22</v>
      </c>
      <c r="E29" s="26">
        <v>1</v>
      </c>
      <c r="F29" s="27" t="s">
        <v>382</v>
      </c>
      <c r="G29" s="27" t="s">
        <v>180</v>
      </c>
      <c r="H29" s="27" t="s">
        <v>378</v>
      </c>
      <c r="I29" s="27" t="s">
        <v>233</v>
      </c>
      <c r="J29" s="27">
        <v>0.11</v>
      </c>
      <c r="K29" s="27">
        <f t="shared" si="0"/>
        <v>0.11</v>
      </c>
      <c r="L29" s="27"/>
      <c r="M29" s="27"/>
    </row>
    <row r="30" spans="4:13" x14ac:dyDescent="0.25">
      <c r="D30" s="26">
        <v>23</v>
      </c>
      <c r="E30" s="26">
        <v>1</v>
      </c>
      <c r="F30" s="27" t="s">
        <v>383</v>
      </c>
      <c r="G30" s="27" t="s">
        <v>180</v>
      </c>
      <c r="H30" s="27" t="s">
        <v>378</v>
      </c>
      <c r="I30" s="27" t="s">
        <v>185</v>
      </c>
      <c r="J30" s="27">
        <v>0.11</v>
      </c>
      <c r="K30" s="27">
        <f t="shared" si="0"/>
        <v>0.11</v>
      </c>
      <c r="L30" s="27"/>
      <c r="M30" s="27"/>
    </row>
    <row r="31" spans="4:13" x14ac:dyDescent="0.25">
      <c r="D31" s="26">
        <v>24</v>
      </c>
      <c r="E31" s="26">
        <v>1</v>
      </c>
      <c r="F31" s="27" t="s">
        <v>384</v>
      </c>
      <c r="G31" s="27" t="s">
        <v>384</v>
      </c>
      <c r="H31" s="27" t="s">
        <v>385</v>
      </c>
      <c r="I31" s="27" t="s">
        <v>187</v>
      </c>
      <c r="J31" s="27">
        <v>6</v>
      </c>
      <c r="K31" s="27">
        <f t="shared" si="0"/>
        <v>6</v>
      </c>
      <c r="L31" s="27"/>
      <c r="M31" s="27" t="s">
        <v>386</v>
      </c>
    </row>
    <row r="32" spans="4:13" x14ac:dyDescent="0.25">
      <c r="D32" s="26">
        <v>25</v>
      </c>
      <c r="E32" s="26">
        <v>1</v>
      </c>
      <c r="F32" s="27" t="s">
        <v>387</v>
      </c>
      <c r="G32" s="27" t="s">
        <v>180</v>
      </c>
      <c r="H32" s="27" t="s">
        <v>378</v>
      </c>
      <c r="I32" s="27" t="s">
        <v>189</v>
      </c>
      <c r="J32" s="27">
        <v>0.11</v>
      </c>
      <c r="K32" s="27">
        <f t="shared" si="0"/>
        <v>0.11</v>
      </c>
      <c r="L32" s="27"/>
      <c r="M32" s="27"/>
    </row>
    <row r="33" spans="4:13" x14ac:dyDescent="0.25">
      <c r="D33" s="26">
        <v>26</v>
      </c>
      <c r="E33" s="26">
        <v>1</v>
      </c>
      <c r="F33" s="27" t="s">
        <v>188</v>
      </c>
      <c r="G33" s="27" t="s">
        <v>180</v>
      </c>
      <c r="H33" s="27" t="s">
        <v>378</v>
      </c>
      <c r="I33" s="27" t="s">
        <v>195</v>
      </c>
      <c r="J33" s="27">
        <v>0.11</v>
      </c>
      <c r="K33" s="27">
        <f t="shared" si="0"/>
        <v>0.11</v>
      </c>
      <c r="L33" s="27"/>
      <c r="M33" s="27"/>
    </row>
    <row r="34" spans="4:13" x14ac:dyDescent="0.25">
      <c r="D34" s="26"/>
      <c r="E34" s="26"/>
      <c r="F34" s="27"/>
      <c r="G34" s="27"/>
      <c r="H34" s="27"/>
      <c r="I34" s="27"/>
      <c r="J34" s="27"/>
      <c r="K34" s="27"/>
      <c r="L34" s="27"/>
      <c r="M34" s="27"/>
    </row>
    <row r="35" spans="4:13" x14ac:dyDescent="0.25">
      <c r="D35" s="16"/>
      <c r="E35" s="30"/>
      <c r="F35" s="29"/>
      <c r="G35" s="29"/>
      <c r="H35" s="29"/>
      <c r="I35" s="29"/>
      <c r="J35" s="29"/>
      <c r="K35" s="29"/>
      <c r="L35" s="29"/>
      <c r="M35" s="29"/>
    </row>
    <row r="38" spans="4:13" x14ac:dyDescent="0.25">
      <c r="H38" t="s">
        <v>318</v>
      </c>
      <c r="K38">
        <f>SUM(K7:K33)</f>
        <v>21.109999999999996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B280-C9C0-4294-91DB-EEE06303724F}">
  <dimension ref="C3:H50"/>
  <sheetViews>
    <sheetView topLeftCell="A56" workbookViewId="0">
      <selection activeCell="E4" sqref="E4:H4"/>
    </sheetView>
  </sheetViews>
  <sheetFormatPr defaultRowHeight="15" x14ac:dyDescent="0.25"/>
  <cols>
    <col min="3" max="3" width="9.140625" style="1"/>
    <col min="4" max="4" width="14.140625" customWidth="1"/>
    <col min="5" max="5" width="11.140625" style="1" customWidth="1"/>
    <col min="6" max="6" width="33.42578125" customWidth="1"/>
    <col min="7" max="7" width="60" customWidth="1"/>
    <col min="8" max="8" width="64.140625" customWidth="1"/>
  </cols>
  <sheetData>
    <row r="3" spans="3:8" ht="26.25" x14ac:dyDescent="0.4">
      <c r="E3" s="38" t="s">
        <v>522</v>
      </c>
      <c r="F3" s="38"/>
      <c r="G3" s="38"/>
      <c r="H3" s="38"/>
    </row>
    <row r="4" spans="3:8" ht="26.25" x14ac:dyDescent="0.4">
      <c r="E4" s="39" t="s">
        <v>518</v>
      </c>
      <c r="F4" s="38"/>
      <c r="G4" s="38"/>
      <c r="H4" s="38"/>
    </row>
    <row r="5" spans="3:8" ht="18.75" x14ac:dyDescent="0.3">
      <c r="E5" s="40" t="s">
        <v>520</v>
      </c>
      <c r="F5" s="41"/>
      <c r="G5" s="41"/>
      <c r="H5" s="41"/>
    </row>
    <row r="8" spans="3:8" ht="18.75" x14ac:dyDescent="0.3">
      <c r="C8" s="36" t="s">
        <v>519</v>
      </c>
      <c r="D8" s="35" t="s">
        <v>417</v>
      </c>
      <c r="E8" s="36" t="s">
        <v>418</v>
      </c>
      <c r="F8" s="35" t="s">
        <v>419</v>
      </c>
      <c r="G8" s="35" t="s">
        <v>420</v>
      </c>
      <c r="H8" s="35" t="s">
        <v>87</v>
      </c>
    </row>
    <row r="9" spans="3:8" x14ac:dyDescent="0.25">
      <c r="C9" s="1">
        <v>1</v>
      </c>
      <c r="D9" t="s">
        <v>421</v>
      </c>
      <c r="E9" s="1">
        <v>2</v>
      </c>
      <c r="F9" t="s">
        <v>234</v>
      </c>
      <c r="G9" t="s">
        <v>422</v>
      </c>
      <c r="H9" t="s">
        <v>423</v>
      </c>
    </row>
    <row r="10" spans="3:8" x14ac:dyDescent="0.25">
      <c r="C10" s="1">
        <v>2</v>
      </c>
      <c r="D10" t="s">
        <v>424</v>
      </c>
      <c r="E10" s="1">
        <v>1</v>
      </c>
      <c r="F10" t="s">
        <v>425</v>
      </c>
      <c r="G10" t="s">
        <v>426</v>
      </c>
      <c r="H10" t="s">
        <v>427</v>
      </c>
    </row>
    <row r="11" spans="3:8" x14ac:dyDescent="0.25">
      <c r="C11" s="1">
        <v>3</v>
      </c>
      <c r="D11" t="s">
        <v>428</v>
      </c>
      <c r="E11" s="1">
        <v>4</v>
      </c>
      <c r="F11" t="s">
        <v>429</v>
      </c>
      <c r="G11" t="s">
        <v>430</v>
      </c>
      <c r="H11" t="s">
        <v>431</v>
      </c>
    </row>
    <row r="12" spans="3:8" x14ac:dyDescent="0.25">
      <c r="C12" s="1">
        <v>4</v>
      </c>
      <c r="D12" t="s">
        <v>432</v>
      </c>
      <c r="E12" s="1">
        <v>1</v>
      </c>
      <c r="F12" t="s">
        <v>433</v>
      </c>
      <c r="G12" t="s">
        <v>434</v>
      </c>
      <c r="H12" t="s">
        <v>435</v>
      </c>
    </row>
    <row r="13" spans="3:8" x14ac:dyDescent="0.25">
      <c r="C13" s="1">
        <v>5</v>
      </c>
      <c r="D13" t="s">
        <v>232</v>
      </c>
      <c r="E13" s="1">
        <v>1</v>
      </c>
      <c r="F13" t="s">
        <v>436</v>
      </c>
      <c r="G13" t="s">
        <v>437</v>
      </c>
    </row>
    <row r="14" spans="3:8" x14ac:dyDescent="0.25">
      <c r="C14" s="1">
        <v>6</v>
      </c>
      <c r="D14" t="s">
        <v>438</v>
      </c>
      <c r="E14" s="1">
        <v>1</v>
      </c>
      <c r="F14" t="s">
        <v>337</v>
      </c>
      <c r="G14" t="s">
        <v>439</v>
      </c>
    </row>
    <row r="15" spans="3:8" x14ac:dyDescent="0.25">
      <c r="C15" s="1">
        <v>7</v>
      </c>
      <c r="D15" t="s">
        <v>341</v>
      </c>
      <c r="E15" s="1">
        <v>1</v>
      </c>
      <c r="F15" t="s">
        <v>440</v>
      </c>
      <c r="G15" t="s">
        <v>441</v>
      </c>
    </row>
    <row r="16" spans="3:8" x14ac:dyDescent="0.25">
      <c r="C16" s="1">
        <v>8</v>
      </c>
      <c r="D16" t="s">
        <v>442</v>
      </c>
      <c r="E16" s="1">
        <v>1</v>
      </c>
      <c r="F16" t="s">
        <v>443</v>
      </c>
    </row>
    <row r="17" spans="3:8" x14ac:dyDescent="0.25">
      <c r="C17" s="1">
        <v>9</v>
      </c>
      <c r="D17" t="s">
        <v>444</v>
      </c>
      <c r="E17" s="1">
        <v>1</v>
      </c>
      <c r="F17" t="s">
        <v>445</v>
      </c>
      <c r="G17" t="s">
        <v>446</v>
      </c>
      <c r="H17" s="37" t="s">
        <v>447</v>
      </c>
    </row>
    <row r="18" spans="3:8" x14ac:dyDescent="0.25">
      <c r="C18" s="1">
        <v>10</v>
      </c>
      <c r="D18" t="s">
        <v>448</v>
      </c>
      <c r="E18" s="1">
        <v>1</v>
      </c>
      <c r="F18" t="s">
        <v>449</v>
      </c>
      <c r="G18" t="s">
        <v>450</v>
      </c>
      <c r="H18" t="s">
        <v>451</v>
      </c>
    </row>
    <row r="19" spans="3:8" x14ac:dyDescent="0.25">
      <c r="C19" s="1">
        <v>11</v>
      </c>
      <c r="D19" t="s">
        <v>452</v>
      </c>
      <c r="E19" s="1">
        <v>1</v>
      </c>
      <c r="F19" t="s">
        <v>453</v>
      </c>
      <c r="G19" t="s">
        <v>454</v>
      </c>
    </row>
    <row r="20" spans="3:8" x14ac:dyDescent="0.25">
      <c r="C20" s="1">
        <v>12</v>
      </c>
      <c r="D20" t="s">
        <v>455</v>
      </c>
      <c r="E20" s="1">
        <v>1</v>
      </c>
      <c r="F20" t="s">
        <v>456</v>
      </c>
      <c r="G20" t="s">
        <v>454</v>
      </c>
    </row>
    <row r="21" spans="3:8" x14ac:dyDescent="0.25">
      <c r="C21" s="1">
        <v>13</v>
      </c>
      <c r="D21" t="s">
        <v>457</v>
      </c>
      <c r="E21" s="1">
        <v>1</v>
      </c>
      <c r="F21" t="s">
        <v>458</v>
      </c>
      <c r="G21" t="s">
        <v>454</v>
      </c>
    </row>
    <row r="22" spans="3:8" x14ac:dyDescent="0.25">
      <c r="C22" s="1">
        <v>14</v>
      </c>
      <c r="D22" t="s">
        <v>459</v>
      </c>
      <c r="E22" s="1">
        <v>1</v>
      </c>
      <c r="F22" t="s">
        <v>460</v>
      </c>
      <c r="G22" t="s">
        <v>454</v>
      </c>
    </row>
    <row r="23" spans="3:8" x14ac:dyDescent="0.25">
      <c r="C23" s="1">
        <v>15</v>
      </c>
      <c r="D23" t="s">
        <v>461</v>
      </c>
      <c r="E23" s="1">
        <v>1</v>
      </c>
      <c r="F23" t="s">
        <v>462</v>
      </c>
      <c r="G23" t="s">
        <v>454</v>
      </c>
    </row>
    <row r="24" spans="3:8" x14ac:dyDescent="0.25">
      <c r="C24" s="1">
        <v>16</v>
      </c>
      <c r="D24" t="s">
        <v>463</v>
      </c>
      <c r="E24" s="1">
        <v>1</v>
      </c>
      <c r="F24" t="s">
        <v>464</v>
      </c>
      <c r="G24" t="s">
        <v>454</v>
      </c>
    </row>
    <row r="25" spans="3:8" x14ac:dyDescent="0.25">
      <c r="C25" s="1">
        <v>17</v>
      </c>
      <c r="D25" t="s">
        <v>465</v>
      </c>
      <c r="E25" s="1">
        <v>1</v>
      </c>
      <c r="F25" t="s">
        <v>466</v>
      </c>
      <c r="G25" t="s">
        <v>454</v>
      </c>
    </row>
    <row r="26" spans="3:8" x14ac:dyDescent="0.25">
      <c r="C26" s="1">
        <v>18</v>
      </c>
      <c r="D26" t="s">
        <v>467</v>
      </c>
      <c r="E26" s="1">
        <v>2</v>
      </c>
      <c r="F26" t="s">
        <v>229</v>
      </c>
      <c r="G26" t="s">
        <v>454</v>
      </c>
    </row>
    <row r="27" spans="3:8" x14ac:dyDescent="0.25">
      <c r="C27" s="1">
        <v>19</v>
      </c>
      <c r="D27" t="s">
        <v>468</v>
      </c>
      <c r="E27" s="1">
        <v>3</v>
      </c>
      <c r="F27" t="s">
        <v>188</v>
      </c>
      <c r="G27" t="s">
        <v>454</v>
      </c>
    </row>
    <row r="28" spans="3:8" x14ac:dyDescent="0.25">
      <c r="C28" s="1">
        <v>20</v>
      </c>
      <c r="D28" t="s">
        <v>469</v>
      </c>
      <c r="E28" s="1">
        <v>2</v>
      </c>
      <c r="F28" t="s">
        <v>228</v>
      </c>
      <c r="G28" t="s">
        <v>454</v>
      </c>
    </row>
    <row r="29" spans="3:8" x14ac:dyDescent="0.25">
      <c r="C29" s="1">
        <v>21</v>
      </c>
      <c r="D29" t="s">
        <v>470</v>
      </c>
      <c r="E29" s="1">
        <v>1</v>
      </c>
      <c r="F29" t="s">
        <v>471</v>
      </c>
      <c r="G29" t="s">
        <v>454</v>
      </c>
    </row>
    <row r="30" spans="3:8" x14ac:dyDescent="0.25">
      <c r="C30" s="1">
        <v>22</v>
      </c>
      <c r="D30" t="s">
        <v>472</v>
      </c>
      <c r="E30" s="1">
        <v>1</v>
      </c>
      <c r="F30" t="s">
        <v>473</v>
      </c>
      <c r="G30" t="s">
        <v>474</v>
      </c>
    </row>
    <row r="31" spans="3:8" x14ac:dyDescent="0.25">
      <c r="C31" s="1">
        <v>23</v>
      </c>
      <c r="D31" t="s">
        <v>475</v>
      </c>
      <c r="E31" s="1">
        <v>1</v>
      </c>
      <c r="F31" t="s">
        <v>476</v>
      </c>
      <c r="G31" t="s">
        <v>477</v>
      </c>
    </row>
    <row r="32" spans="3:8" x14ac:dyDescent="0.25">
      <c r="C32" s="1">
        <v>24</v>
      </c>
      <c r="D32" t="s">
        <v>478</v>
      </c>
      <c r="E32" s="1">
        <v>1</v>
      </c>
      <c r="F32" t="s">
        <v>479</v>
      </c>
      <c r="G32" t="s">
        <v>480</v>
      </c>
      <c r="H32" t="s">
        <v>481</v>
      </c>
    </row>
    <row r="33" spans="3:8" x14ac:dyDescent="0.25">
      <c r="C33" s="1">
        <v>25</v>
      </c>
      <c r="D33" t="s">
        <v>482</v>
      </c>
      <c r="E33" s="1">
        <v>2</v>
      </c>
      <c r="F33" t="s">
        <v>483</v>
      </c>
      <c r="G33" t="s">
        <v>484</v>
      </c>
    </row>
    <row r="34" spans="3:8" x14ac:dyDescent="0.25">
      <c r="C34" s="1">
        <v>26</v>
      </c>
      <c r="D34" t="s">
        <v>485</v>
      </c>
      <c r="E34" s="1">
        <v>3</v>
      </c>
      <c r="F34" t="s">
        <v>54</v>
      </c>
      <c r="G34" t="s">
        <v>486</v>
      </c>
    </row>
    <row r="35" spans="3:8" x14ac:dyDescent="0.25">
      <c r="C35" s="1">
        <v>27</v>
      </c>
      <c r="D35" t="s">
        <v>153</v>
      </c>
      <c r="E35" s="1">
        <v>1</v>
      </c>
      <c r="F35" t="s">
        <v>487</v>
      </c>
      <c r="G35" t="s">
        <v>488</v>
      </c>
    </row>
    <row r="36" spans="3:8" x14ac:dyDescent="0.25">
      <c r="C36" s="1">
        <v>28</v>
      </c>
      <c r="D36" t="s">
        <v>489</v>
      </c>
      <c r="E36" s="1">
        <v>3</v>
      </c>
      <c r="F36" t="s">
        <v>490</v>
      </c>
      <c r="G36" t="s">
        <v>491</v>
      </c>
      <c r="H36" t="s">
        <v>492</v>
      </c>
    </row>
    <row r="37" spans="3:8" x14ac:dyDescent="0.25">
      <c r="C37" s="1">
        <v>29</v>
      </c>
      <c r="D37" t="s">
        <v>493</v>
      </c>
      <c r="E37" s="1">
        <v>1</v>
      </c>
      <c r="F37" t="s">
        <v>494</v>
      </c>
      <c r="G37" t="s">
        <v>495</v>
      </c>
    </row>
    <row r="38" spans="3:8" x14ac:dyDescent="0.25">
      <c r="C38" s="1">
        <v>30</v>
      </c>
      <c r="D38" t="s">
        <v>365</v>
      </c>
      <c r="E38" s="1">
        <v>1</v>
      </c>
      <c r="F38" t="s">
        <v>496</v>
      </c>
      <c r="G38" t="s">
        <v>497</v>
      </c>
    </row>
    <row r="39" spans="3:8" x14ac:dyDescent="0.25">
      <c r="C39" s="1">
        <v>31</v>
      </c>
      <c r="D39" t="s">
        <v>51</v>
      </c>
      <c r="E39" s="1">
        <v>1</v>
      </c>
      <c r="F39">
        <v>100</v>
      </c>
      <c r="G39" t="s">
        <v>498</v>
      </c>
    </row>
    <row r="40" spans="3:8" x14ac:dyDescent="0.25">
      <c r="C40" s="1">
        <v>32</v>
      </c>
      <c r="D40" t="s">
        <v>499</v>
      </c>
      <c r="E40" s="1">
        <v>1</v>
      </c>
      <c r="F40" t="s">
        <v>158</v>
      </c>
      <c r="G40" t="s">
        <v>500</v>
      </c>
    </row>
    <row r="41" spans="3:8" x14ac:dyDescent="0.25">
      <c r="C41" s="1">
        <v>33</v>
      </c>
      <c r="D41" t="s">
        <v>501</v>
      </c>
      <c r="E41" s="1">
        <v>2</v>
      </c>
      <c r="F41" t="s">
        <v>66</v>
      </c>
      <c r="G41" t="s">
        <v>502</v>
      </c>
    </row>
    <row r="42" spans="3:8" x14ac:dyDescent="0.25">
      <c r="C42" s="1">
        <v>34</v>
      </c>
      <c r="D42" t="s">
        <v>503</v>
      </c>
      <c r="E42" s="1">
        <v>1</v>
      </c>
      <c r="F42">
        <v>33</v>
      </c>
      <c r="G42" t="s">
        <v>504</v>
      </c>
    </row>
    <row r="43" spans="3:8" x14ac:dyDescent="0.25">
      <c r="C43" s="1">
        <v>35</v>
      </c>
      <c r="D43" t="s">
        <v>505</v>
      </c>
      <c r="E43" s="1">
        <v>1</v>
      </c>
      <c r="F43" t="s">
        <v>506</v>
      </c>
      <c r="G43" t="s">
        <v>507</v>
      </c>
    </row>
    <row r="44" spans="3:8" x14ac:dyDescent="0.25">
      <c r="C44" s="1">
        <v>36</v>
      </c>
      <c r="D44" t="s">
        <v>508</v>
      </c>
      <c r="E44" s="1">
        <v>1</v>
      </c>
      <c r="F44" t="s">
        <v>509</v>
      </c>
      <c r="G44" t="s">
        <v>510</v>
      </c>
      <c r="H44" t="s">
        <v>511</v>
      </c>
    </row>
    <row r="45" spans="3:8" x14ac:dyDescent="0.25">
      <c r="C45" s="1">
        <v>37</v>
      </c>
      <c r="G45" t="s">
        <v>512</v>
      </c>
    </row>
    <row r="46" spans="3:8" x14ac:dyDescent="0.25">
      <c r="C46" s="1">
        <v>38</v>
      </c>
      <c r="E46" s="1">
        <v>6</v>
      </c>
      <c r="F46" t="s">
        <v>513</v>
      </c>
      <c r="G46" t="s">
        <v>514</v>
      </c>
    </row>
    <row r="47" spans="3:8" x14ac:dyDescent="0.25">
      <c r="C47" s="1">
        <v>39</v>
      </c>
      <c r="E47" s="1">
        <v>12</v>
      </c>
      <c r="F47" t="s">
        <v>515</v>
      </c>
      <c r="G47" t="s">
        <v>516</v>
      </c>
    </row>
    <row r="48" spans="3:8" x14ac:dyDescent="0.25">
      <c r="C48" s="1">
        <v>40</v>
      </c>
      <c r="E48" s="1">
        <v>12</v>
      </c>
      <c r="F48" t="s">
        <v>517</v>
      </c>
      <c r="G48" t="s">
        <v>516</v>
      </c>
    </row>
    <row r="50" spans="6:6" x14ac:dyDescent="0.25">
      <c r="F50" t="s">
        <v>521</v>
      </c>
    </row>
  </sheetData>
  <mergeCells count="3">
    <mergeCell ref="E3:H3"/>
    <mergeCell ref="E4:H4"/>
    <mergeCell ref="E5:H5"/>
  </mergeCells>
  <hyperlinks>
    <hyperlink ref="E5:H5" r:id="rId1" display="See the APSU Build doc for further information" xr:uid="{C834A3D3-3D46-42BD-9BB2-DF633CC5EF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Hifisonix ax-Amplifier Cover </vt:lpstr>
      <vt:lpstr>Top Level BOM</vt:lpstr>
      <vt:lpstr>CCT Sheet 1</vt:lpstr>
      <vt:lpstr>CCT Sheet 2</vt:lpstr>
      <vt:lpstr>Spkr Prot Board</vt:lpstr>
      <vt:lpstr>APSU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Russell</dc:creator>
  <cp:lastModifiedBy>Andrew Russell</cp:lastModifiedBy>
  <cp:lastPrinted>2025-11-22T16:39:25Z</cp:lastPrinted>
  <dcterms:created xsi:type="dcterms:W3CDTF">2023-09-28T10:21:40Z</dcterms:created>
  <dcterms:modified xsi:type="dcterms:W3CDTF">2026-10-07T12:41:14Z</dcterms:modified>
</cp:coreProperties>
</file>